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190" documentId="13_ncr:1_{F6CB121F-512D-4AA6-A0C1-0FB36C537598}" xr6:coauthVersionLast="47" xr6:coauthVersionMax="47" xr10:uidLastSave="{49AD7A74-39A5-4FD0-8C64-413A1A3EB827}"/>
  <bookViews>
    <workbookView xWindow="-109" yWindow="-109" windowWidth="26301" windowHeight="14169" firstSheet="3"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6" i="2" l="1"/>
  <c r="B7" i="5"/>
  <c r="G7" i="5"/>
  <c r="I7" i="5"/>
  <c r="J7" i="5"/>
  <c r="L7" i="5"/>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 i="5"/>
  <c r="G4" i="5"/>
  <c r="I4" i="5"/>
  <c r="J4" i="5"/>
  <c r="L4" i="5"/>
  <c r="L3" i="1"/>
  <c r="L4" i="1"/>
  <c r="L5" i="1"/>
  <c r="L6" i="1"/>
  <c r="L7" i="1"/>
  <c r="L8" i="1"/>
  <c r="L9" i="1"/>
  <c r="L10" i="1"/>
  <c r="L11" i="1"/>
  <c r="L12" i="1"/>
  <c r="L13" i="1"/>
  <c r="L14" i="1"/>
  <c r="L15" i="1"/>
  <c r="J3" i="1"/>
  <c r="J4" i="1"/>
  <c r="J5" i="1"/>
  <c r="J6" i="1"/>
  <c r="J7" i="1"/>
  <c r="J8" i="1"/>
  <c r="J9" i="1"/>
  <c r="J10" i="1"/>
  <c r="J11" i="1"/>
  <c r="J12" i="1"/>
  <c r="J13" i="1"/>
  <c r="J14" i="1"/>
  <c r="J15" i="1"/>
  <c r="I3" i="1"/>
  <c r="I4" i="1"/>
  <c r="I5" i="1"/>
  <c r="I6" i="1"/>
  <c r="I7" i="1"/>
  <c r="I8" i="1"/>
  <c r="I9" i="1"/>
  <c r="I10" i="1"/>
  <c r="I11" i="1"/>
  <c r="I12" i="1"/>
  <c r="I13" i="1"/>
  <c r="I14" i="1"/>
  <c r="I15" i="1"/>
  <c r="G3" i="1"/>
  <c r="G4" i="1"/>
  <c r="G5" i="1"/>
  <c r="G6" i="1"/>
  <c r="G7" i="1"/>
  <c r="G8" i="1"/>
  <c r="G9" i="1"/>
  <c r="G10" i="1"/>
  <c r="G11" i="1"/>
  <c r="G12" i="1"/>
  <c r="G13" i="1"/>
  <c r="G14" i="1"/>
  <c r="G15" i="1"/>
  <c r="B3" i="1"/>
  <c r="B4" i="1"/>
  <c r="B5" i="1"/>
  <c r="B6" i="1"/>
  <c r="B7" i="1"/>
  <c r="B8" i="1"/>
  <c r="B9" i="1"/>
  <c r="B10" i="1"/>
  <c r="B11" i="1"/>
  <c r="B12" i="1"/>
  <c r="B13" i="1"/>
  <c r="B14" i="1"/>
  <c r="B1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alcChain>
</file>

<file path=xl/sharedStrings.xml><?xml version="1.0" encoding="utf-8"?>
<sst xmlns="http://schemas.openxmlformats.org/spreadsheetml/2006/main" count="180299" uniqueCount="39131">
  <si>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</si>
  <si>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</si>
  <si>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</si>
  <si>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</si>
  <si>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</si>
  <si>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</si>
  <si>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</si>
  <si>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</si>
  <si>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</si>
  <si>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</si>
  <si>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</si>
  <si>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</si>
  <si>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</si>
  <si>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</si>
  <si>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</si>
  <si>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</si>
  <si>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</si>
  <si>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</si>
  <si>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</si>
  <si>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</si>
  <si>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</si>
  <si>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</si>
  <si>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</si>
  <si>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</si>
  <si>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</si>
  <si>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</si>
  <si>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</si>
  <si>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</si>
  <si>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</si>
  <si>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</si>
  <si>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</si>
  <si>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</si>
  <si>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</si>
  <si>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</si>
  <si>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</si>
  <si>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</si>
  <si>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</si>
  <si>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</si>
  <si>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</si>
  <si>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</si>
  <si>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</si>
  <si>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</si>
  <si>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</si>
  <si>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</si>
  <si>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</si>
  <si>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</si>
  <si>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</si>
  <si>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</si>
  <si>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</si>
  <si>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</si>
  <si>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</si>
  <si>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</si>
  <si>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</si>
  <si>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</si>
  <si>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</si>
  <si>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</si>
  <si>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</si>
  <si>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</si>
  <si>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</si>
  <si>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</si>
  <si>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</si>
  <si>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</si>
  <si>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</si>
  <si>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</si>
  <si>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</si>
  <si>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</si>
  <si>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</si>
  <si>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</si>
  <si>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</si>
  <si>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</si>
  <si>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</si>
  <si>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</si>
  <si>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</si>
  <si>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</si>
  <si>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</si>
  <si>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</si>
  <si>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</si>
  <si>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</si>
  <si>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</si>
  <si>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</si>
  <si>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</si>
  <si>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</si>
  <si>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</si>
  <si>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</si>
  <si>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</si>
  <si>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</si>
  <si>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</si>
  <si>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</si>
  <si>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</si>
  <si>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</si>
  <si>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</si>
  <si>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</si>
  <si>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</si>
  <si>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</si>
  <si>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</si>
  <si>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</si>
  <si>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</si>
  <si>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</si>
  <si>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</si>
  <si>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</si>
  <si>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</si>
  <si>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</si>
  <si>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</si>
  <si>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</si>
  <si>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</si>
  <si>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</si>
  <si>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</si>
  <si>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</si>
  <si>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</si>
  <si>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</si>
  <si>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</si>
  <si>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</si>
  <si>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</si>
  <si>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</si>
  <si>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</si>
  <si>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</si>
  <si>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</si>
  <si>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</si>
  <si>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</si>
  <si>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</si>
  <si>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</si>
  <si>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</si>
  <si>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</si>
  <si>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</si>
  <si>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</si>
  <si>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</si>
  <si>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</si>
  <si>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</si>
  <si>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</si>
  <si>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</si>
  <si>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</si>
  <si>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</si>
  <si>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</si>
  <si>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</si>
  <si>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</si>
  <si>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</si>
  <si>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</si>
  <si>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</si>
  <si>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</si>
  <si>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</si>
  <si>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</si>
  <si>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</si>
  <si>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</si>
  <si>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</si>
  <si>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</si>
  <si>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</si>
  <si>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</si>
  <si>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</si>
  <si>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</si>
  <si>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</si>
  <si>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</si>
  <si>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</si>
  <si>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</si>
  <si>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</si>
  <si>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</si>
  <si>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</si>
  <si>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</si>
  <si>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</si>
  <si>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</si>
  <si>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</si>
  <si>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</si>
  <si>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</si>
  <si>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</si>
  <si>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</si>
  <si>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</si>
  <si>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</si>
  <si>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</si>
  <si>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</si>
  <si>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</si>
  <si>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</si>
  <si>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</si>
  <si>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</si>
  <si>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</si>
  <si>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</si>
  <si>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</si>
  <si>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</si>
  <si>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</si>
  <si>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</si>
  <si>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</si>
  <si>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</si>
  <si>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</si>
  <si>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</si>
  <si>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</si>
  <si>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</si>
  <si>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</si>
  <si>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</si>
  <si>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</si>
  <si>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</si>
  <si>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</si>
  <si>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</si>
  <si>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</si>
  <si>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</si>
  <si>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</si>
  <si>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</si>
  <si>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</si>
  <si>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</si>
  <si>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</si>
  <si>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</si>
  <si>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</si>
  <si>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</si>
  <si>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</si>
  <si>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</si>
  <si>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</si>
  <si>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</si>
  <si>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</si>
  <si>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</si>
  <si>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</si>
  <si>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</si>
  <si>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</si>
  <si>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</si>
  <si>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</si>
  <si>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</si>
  <si>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</si>
  <si>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</si>
  <si>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</si>
  <si>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</si>
  <si>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</si>
  <si>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</si>
  <si>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</si>
  <si>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</si>
  <si>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</si>
  <si>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</si>
  <si>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</si>
  <si>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</si>
  <si>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</si>
  <si>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</si>
  <si>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</si>
  <si>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</si>
  <si>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</si>
  <si>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</si>
  <si>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</si>
  <si>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</si>
  <si>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</si>
  <si>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</si>
  <si>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</si>
  <si>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</si>
  <si>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</si>
  <si>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</si>
  <si>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</si>
  <si>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</si>
  <si>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</si>
  <si>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</si>
  <si>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</si>
  <si>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</si>
  <si>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</si>
  <si>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</si>
  <si>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</si>
  <si>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</si>
  <si>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</si>
  <si>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</si>
  <si>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</si>
  <si>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</si>
  <si>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</si>
  <si>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</si>
  <si>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</si>
  <si>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</si>
  <si>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</si>
  <si>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</si>
  <si>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</si>
  <si>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</si>
  <si>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</si>
  <si>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</si>
  <si>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</si>
  <si>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</si>
  <si>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</si>
  <si>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</si>
  <si>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</si>
  <si>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</si>
  <si>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</si>
  <si>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</si>
  <si>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</si>
  <si>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</si>
  <si>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</si>
  <si>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</si>
  <si>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</si>
  <si>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</si>
  <si>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</si>
  <si>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</si>
  <si>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</si>
  <si>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</si>
  <si>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</si>
  <si>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</si>
  <si>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</si>
  <si>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</si>
  <si>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</si>
  <si>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</si>
  <si>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</si>
  <si>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</si>
  <si>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</si>
  <si>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</si>
  <si>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</si>
  <si>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</si>
  <si>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</si>
  <si>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</si>
  <si>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</si>
  <si>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</si>
  <si>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</si>
  <si>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</si>
  <si>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</si>
  <si>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</si>
  <si>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</si>
  <si>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</si>
  <si>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</si>
  <si>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</si>
  <si>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</si>
  <si>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</si>
  <si>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</si>
  <si>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</si>
  <si>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</si>
  <si>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</si>
  <si>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</si>
  <si>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</si>
  <si>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</si>
  <si>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</si>
  <si>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</si>
  <si>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</si>
  <si>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</si>
  <si>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</si>
  <si>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</si>
  <si>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</si>
  <si>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</si>
  <si>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</si>
  <si>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</si>
  <si>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</si>
  <si>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</si>
  <si>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</si>
  <si>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</si>
  <si>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</si>
  <si>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</si>
  <si>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</si>
  <si>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</si>
  <si>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</si>
  <si>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</si>
  <si>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</si>
  <si>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</si>
  <si>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</si>
  <si>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</si>
  <si>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</si>
  <si>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</si>
  <si>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</si>
  <si>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</si>
  <si>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</si>
  <si>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</si>
  <si>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</si>
  <si>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</si>
  <si>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</si>
  <si>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</si>
  <si>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</si>
  <si>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</si>
  <si>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</si>
  <si>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</si>
  <si>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</si>
  <si>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</si>
  <si>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</si>
  <si>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</si>
  <si>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</si>
  <si>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</si>
  <si>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</si>
  <si>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</si>
  <si>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</si>
  <si>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</si>
  <si>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</si>
  <si>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</si>
  <si>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</si>
  <si>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</si>
  <si>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</si>
  <si>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</si>
  <si>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</si>
  <si>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</si>
  <si>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</si>
  <si>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</si>
  <si>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</si>
  <si>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</si>
  <si>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</si>
  <si>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</si>
  <si>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</si>
  <si>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</si>
  <si>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</si>
  <si>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</si>
  <si>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</si>
  <si>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</si>
  <si>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</si>
  <si>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</si>
  <si>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</si>
  <si>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</si>
  <si>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</si>
  <si>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</si>
  <si>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</si>
  <si>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</si>
  <si>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</si>
  <si>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</si>
  <si>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</si>
  <si>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</si>
  <si>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</si>
  <si>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</si>
  <si>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</si>
  <si>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</si>
  <si>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</si>
  <si>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</si>
  <si>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</si>
  <si>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</si>
  <si>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</si>
  <si>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</si>
  <si>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</si>
  <si>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</si>
  <si>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</si>
  <si>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</si>
  <si>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</si>
  <si>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</si>
  <si>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</si>
  <si>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</si>
  <si>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</si>
  <si>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</si>
  <si>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</si>
  <si>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</si>
  <si>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</si>
  <si>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</si>
  <si>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</si>
  <si>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</si>
  <si>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</si>
  <si>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</si>
  <si>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</si>
  <si>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</si>
  <si>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</si>
  <si>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</si>
  <si>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</si>
  <si>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</si>
  <si>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</si>
  <si>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</si>
  <si>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</si>
  <si>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</si>
  <si>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</si>
  <si>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</si>
  <si>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</si>
  <si>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</si>
  <si>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</si>
  <si>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</si>
  <si>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</si>
  <si>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</si>
  <si>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</si>
  <si>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</si>
  <si>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</si>
  <si>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</si>
  <si>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</si>
  <si>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</si>
  <si>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</si>
  <si>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</si>
  <si>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</si>
  <si>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</si>
  <si>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</si>
  <si>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</si>
  <si>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</si>
  <si>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</si>
  <si>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</si>
  <si>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</si>
  <si>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</si>
  <si>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</si>
  <si>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</si>
  <si>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</si>
  <si>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</si>
  <si>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</si>
  <si>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</si>
  <si>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</si>
  <si>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</si>
  <si>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</si>
  <si>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</si>
  <si>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</si>
  <si>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</si>
  <si>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</si>
  <si>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</si>
  <si>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</si>
  <si>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</si>
  <si>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</si>
  <si>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</si>
  <si>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</si>
  <si>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</si>
  <si>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</si>
  <si>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</si>
  <si>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</si>
  <si>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</si>
  <si>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</si>
  <si>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</si>
  <si>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</si>
  <si>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</si>
  <si>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</si>
  <si>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</si>
  <si>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</si>
  <si>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</si>
  <si>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</si>
  <si>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</si>
  <si>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</si>
  <si>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</si>
  <si>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</si>
  <si>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</si>
  <si>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</si>
  <si>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</si>
  <si>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</si>
  <si>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</si>
  <si>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</si>
  <si>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</si>
  <si>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</si>
  <si>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</si>
  <si>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</si>
  <si>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</si>
  <si>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</si>
  <si>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</si>
  <si>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</si>
  <si>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</si>
  <si>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</si>
  <si>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</si>
  <si>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</si>
  <si>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</si>
  <si>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</si>
  <si>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</si>
  <si>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</si>
  <si>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</si>
  <si>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</si>
  <si>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</si>
  <si>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</si>
  <si>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</si>
  <si>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</si>
  <si>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</si>
  <si>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</si>
  <si>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</si>
  <si>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</si>
  <si>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</si>
  <si>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</si>
  <si>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</si>
  <si>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</si>
  <si>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</si>
  <si>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</si>
  <si>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</si>
  <si>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</si>
  <si>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</si>
  <si>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</si>
  <si>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</si>
  <si>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</si>
  <si>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</si>
  <si>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</si>
  <si>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</si>
  <si>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</si>
  <si>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</si>
  <si>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</si>
  <si>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</si>
  <si>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</si>
  <si>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</si>
  <si>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</si>
  <si>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</si>
  <si>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</si>
  <si>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</si>
  <si>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</si>
  <si>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</si>
  <si>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</si>
  <si>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</si>
  <si>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</si>
  <si>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</si>
  <si>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</si>
  <si>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</si>
  <si>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</si>
  <si>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</si>
  <si>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</si>
  <si>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</si>
  <si>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</si>
  <si>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</si>
  <si>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</si>
  <si>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</si>
  <si>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</si>
  <si>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</si>
  <si>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</si>
  <si>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</si>
  <si>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</si>
  <si>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</si>
  <si>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</si>
  <si>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</si>
  <si>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</si>
  <si>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</si>
  <si>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</si>
  <si>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</si>
  <si>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</si>
  <si>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</si>
  <si>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</si>
  <si>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</si>
  <si>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</si>
  <si>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</si>
  <si>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</si>
  <si>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</si>
  <si>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</si>
  <si>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</si>
  <si>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</si>
  <si>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</si>
  <si>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</si>
  <si>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</si>
  <si>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</si>
  <si>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</si>
  <si>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</si>
  <si>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</si>
  <si>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</si>
  <si>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</si>
  <si>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</si>
  <si>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</si>
  <si>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</si>
  <si>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</si>
  <si>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</si>
  <si>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</si>
  <si>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</si>
  <si>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</si>
  <si>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</si>
  <si>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</si>
  <si>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</si>
  <si>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</si>
  <si>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</si>
  <si>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</si>
  <si>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</si>
  <si>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</si>
  <si>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</si>
  <si>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</si>
  <si>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</si>
  <si>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</si>
  <si>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</si>
  <si>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</si>
  <si>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</si>
  <si>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</si>
  <si>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</si>
  <si>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</si>
  <si>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</si>
  <si>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</si>
  <si>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</si>
  <si>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</si>
  <si>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</si>
  <si>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</si>
  <si>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</si>
  <si>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</si>
  <si>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</si>
  <si>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</si>
  <si>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</si>
  <si>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</si>
  <si>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</si>
  <si>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</si>
  <si>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</si>
  <si>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</si>
  <si>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</si>
  <si>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</si>
  <si>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</si>
  <si>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</si>
  <si>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</si>
  <si>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</si>
  <si>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</si>
  <si>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</si>
  <si>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</si>
  <si>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</si>
  <si>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</si>
  <si>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</si>
  <si>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</si>
  <si>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</si>
  <si>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</si>
  <si>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</si>
  <si>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</si>
  <si>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</si>
  <si>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</si>
  <si>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</si>
  <si>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</si>
  <si>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</si>
  <si>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</si>
  <si>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</si>
  <si>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</si>
  <si>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</si>
  <si>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</si>
  <si>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</si>
  <si>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</si>
  <si>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</si>
  <si>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</si>
  <si>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</si>
  <si>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</si>
  <si>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</si>
  <si>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</si>
  <si>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</si>
  <si>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</si>
  <si>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</si>
  <si>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</si>
  <si>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</si>
  <si>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</si>
  <si>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</si>
  <si>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</si>
  <si>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</si>
  <si>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</si>
  <si>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</si>
  <si>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</si>
  <si>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</si>
  <si>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</si>
  <si>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</si>
  <si>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</si>
  <si>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</si>
  <si>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</si>
  <si>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</si>
  <si>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</si>
  <si>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</si>
  <si>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</si>
  <si>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</si>
  <si>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</si>
  <si>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</si>
  <si>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</si>
  <si>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</si>
  <si>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</si>
  <si>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</si>
  <si>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</si>
  <si>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</si>
  <si>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</si>
  <si>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</si>
  <si>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</si>
  <si>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</si>
  <si>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</si>
  <si>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</si>
  <si>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</si>
  <si>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</si>
  <si>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</si>
  <si>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</si>
  <si>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</si>
  <si>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</si>
  <si>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</si>
  <si>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</si>
  <si>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</si>
  <si>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</si>
  <si>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</si>
  <si>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</si>
  <si>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</si>
  <si>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</si>
  <si>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</si>
  <si>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</si>
  <si>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</si>
  <si>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</si>
  <si>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</si>
  <si>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</si>
  <si>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</si>
  <si>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</si>
  <si>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</si>
  <si>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</si>
  <si>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</si>
  <si>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</si>
  <si>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</si>
  <si>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</si>
  <si>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</si>
  <si>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</si>
  <si>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</si>
  <si>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</si>
  <si>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</si>
  <si>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</si>
  <si>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</si>
  <si>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</si>
  <si>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</si>
  <si>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</si>
  <si>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</si>
  <si>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</si>
  <si>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</si>
  <si>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</si>
  <si>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</si>
  <si>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</si>
  <si>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</si>
  <si>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</si>
  <si>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</si>
  <si>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</si>
  <si>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</si>
  <si>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</si>
  <si>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</si>
  <si>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</si>
  <si>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</si>
  <si>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</si>
  <si>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</si>
  <si>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</si>
  <si>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</si>
  <si>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</si>
  <si>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</si>
  <si>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</si>
  <si>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</si>
  <si>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</si>
  <si>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</si>
  <si>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</si>
  <si>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</si>
  <si>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</si>
  <si>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</si>
  <si>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</si>
  <si>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</si>
  <si>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</si>
  <si>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</si>
  <si>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</si>
  <si>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</si>
  <si>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</si>
  <si>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</si>
  <si>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</si>
  <si>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</si>
  <si>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</si>
  <si>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</si>
  <si>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</si>
  <si>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</si>
  <si>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</si>
  <si>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</si>
  <si>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</si>
  <si>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</si>
  <si>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</si>
  <si>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</si>
  <si>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</si>
  <si>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</si>
  <si>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</si>
  <si>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</si>
  <si>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</si>
  <si>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</si>
  <si>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</si>
  <si>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</si>
  <si>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</si>
  <si>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</si>
  <si>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</si>
  <si>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</si>
  <si>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</si>
  <si>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</si>
  <si>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</si>
  <si>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</si>
  <si>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</si>
  <si>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</si>
  <si>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</si>
  <si>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</si>
  <si>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</si>
  <si>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</si>
  <si>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</si>
  <si>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</si>
  <si>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</si>
  <si>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</si>
  <si>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</si>
  <si>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</si>
  <si>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</si>
  <si>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</si>
  <si>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</si>
  <si>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</si>
  <si>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</si>
  <si>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</si>
  <si>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</si>
  <si>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</si>
  <si>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</si>
  <si>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</si>
  <si>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</si>
  <si>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</si>
  <si>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</si>
  <si>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</si>
  <si>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</si>
  <si>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</si>
  <si>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</si>
  <si>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</si>
  <si>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</si>
  <si>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</si>
  <si>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</si>
  <si>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</si>
  <si>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</si>
  <si>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</si>
  <si>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</si>
  <si>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</si>
  <si>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</si>
  <si>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</si>
  <si>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</si>
  <si>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</si>
  <si>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</si>
  <si>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</si>
  <si>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</si>
  <si>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</si>
  <si>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</si>
  <si>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</si>
  <si>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</si>
  <si>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</si>
  <si>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</si>
  <si>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</si>
  <si>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</si>
  <si>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</si>
  <si>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</si>
  <si>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</si>
  <si>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</si>
  <si>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</si>
  <si>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</si>
  <si>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</si>
  <si>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</si>
  <si>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</si>
  <si>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</si>
  <si>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</si>
  <si>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</si>
  <si>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</si>
  <si>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</si>
  <si>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</si>
  <si>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</si>
  <si>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</si>
  <si>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</si>
  <si>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</si>
  <si>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</si>
  <si>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</si>
  <si>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</si>
  <si>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</si>
  <si>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</si>
  <si>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</si>
  <si>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</si>
  <si>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</si>
  <si>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</si>
  <si>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</si>
  <si>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</si>
  <si>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</si>
  <si>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</si>
  <si>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</si>
  <si>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</si>
  <si>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</si>
  <si>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</si>
  <si>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</si>
  <si>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</si>
  <si>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</si>
  <si>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</si>
  <si>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</si>
  <si>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</si>
  <si>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</si>
  <si>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</si>
  <si>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</si>
  <si>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</si>
  <si>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</si>
  <si>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</si>
  <si>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</si>
  <si>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</si>
  <si>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</si>
  <si>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</si>
  <si>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</si>
  <si>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</si>
  <si>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</si>
  <si>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</si>
  <si>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</si>
  <si>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</si>
  <si>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</si>
  <si>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</si>
  <si>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</si>
  <si>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</si>
  <si>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</si>
  <si>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</si>
  <si>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</si>
  <si>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</si>
  <si>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</si>
  <si>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</si>
  <si>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</si>
  <si>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</si>
  <si>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</si>
  <si>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</si>
  <si>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</si>
  <si>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</si>
  <si>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</si>
  <si>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</si>
  <si>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</si>
  <si>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</si>
  <si>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</si>
  <si>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</si>
  <si>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</si>
  <si>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</si>
  <si>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</si>
  <si>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</si>
  <si>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</si>
  <si>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</si>
  <si>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</si>
  <si>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</si>
  <si>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</si>
  <si>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</si>
  <si>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</si>
  <si>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</si>
  <si>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</si>
  <si>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</si>
  <si>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</si>
  <si>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</si>
  <si>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</si>
  <si>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</si>
  <si>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</si>
  <si>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</si>
  <si>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</si>
  <si>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</si>
  <si>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</si>
  <si>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</si>
  <si>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</si>
  <si>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</si>
  <si>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</si>
  <si>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</si>
  <si>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</si>
  <si>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</si>
  <si>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</si>
  <si>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</si>
  <si>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</si>
  <si>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</si>
  <si>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</si>
  <si>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</si>
  <si>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</si>
  <si>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</si>
  <si>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</si>
  <si>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</si>
  <si>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</si>
  <si>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</si>
  <si>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</si>
  <si>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</si>
  <si>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</si>
  <si>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</si>
  <si>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</si>
  <si>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</si>
  <si>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</si>
  <si>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</si>
  <si>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</si>
  <si>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</si>
  <si>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</si>
  <si>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</si>
  <si>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</si>
  <si>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</si>
  <si>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</si>
  <si>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</si>
  <si>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</si>
  <si>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</si>
  <si>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</si>
  <si>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</si>
  <si>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</si>
  <si>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</si>
  <si>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</si>
  <si>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</si>
  <si>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</si>
  <si>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</si>
  <si>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</si>
  <si>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</si>
  <si>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</si>
  <si>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</si>
  <si>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</si>
  <si>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</si>
  <si>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</si>
  <si>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</si>
  <si>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</si>
  <si>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</si>
  <si>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</si>
  <si>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</si>
  <si>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</si>
  <si>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</si>
  <si>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</si>
  <si>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</si>
  <si>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</si>
  <si>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</si>
  <si>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</si>
  <si>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</si>
  <si>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</si>
  <si>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</si>
  <si>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</si>
  <si>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</si>
  <si>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</si>
  <si>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</si>
  <si>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</si>
  <si>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</si>
  <si>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</si>
  <si>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</si>
  <si>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</si>
  <si>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</si>
  <si>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</si>
  <si>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</si>
  <si>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</si>
  <si>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</si>
  <si>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</si>
  <si>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</si>
  <si>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</si>
  <si>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</si>
  <si>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</si>
  <si>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</si>
  <si>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</si>
  <si>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</si>
  <si>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</si>
  <si>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</si>
  <si>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</si>
  <si>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</si>
  <si>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</si>
  <si>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</si>
  <si>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</si>
  <si>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</si>
  <si>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</si>
  <si>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</si>
  <si>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</si>
  <si>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</si>
  <si>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</si>
  <si>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</si>
  <si>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</si>
  <si>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</si>
  <si>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</si>
  <si>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</si>
  <si>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</si>
  <si>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</si>
  <si>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</si>
  <si>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</si>
  <si>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</si>
  <si>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</si>
  <si>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</si>
  <si>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</si>
  <si>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</si>
  <si>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</si>
  <si>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</si>
  <si>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</si>
  <si>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</si>
  <si>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</si>
  <si>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</si>
  <si>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</si>
  <si>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</si>
  <si>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</si>
  <si>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</si>
  <si>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</si>
  <si>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</si>
  <si>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</si>
  <si>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</si>
  <si>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</si>
  <si>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</si>
  <si>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</si>
  <si>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</si>
  <si>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</si>
  <si>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</si>
  <si>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</si>
  <si>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</si>
  <si>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</si>
  <si>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</si>
  <si>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</si>
  <si>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</si>
  <si>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</si>
  <si>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</si>
  <si>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</si>
  <si>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</si>
  <si>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</si>
  <si>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</si>
  <si>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</si>
  <si>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</si>
  <si>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</si>
  <si>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</si>
  <si>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</si>
  <si>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</si>
  <si>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</si>
  <si>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</si>
  <si>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</si>
  <si>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</si>
  <si>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</si>
  <si>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</si>
  <si>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</si>
  <si>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</si>
  <si>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</si>
  <si>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</si>
  <si>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</si>
  <si>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</si>
  <si>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</si>
  <si>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</si>
  <si>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</si>
  <si>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</si>
  <si>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</si>
  <si>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</si>
  <si>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</si>
  <si>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</si>
  <si>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</si>
  <si>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</si>
  <si>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</si>
  <si>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</si>
  <si>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</si>
  <si>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</si>
  <si>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</si>
  <si>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</si>
  <si>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</si>
  <si>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</si>
  <si>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</si>
  <si>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</si>
  <si>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</si>
  <si>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</si>
  <si>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</si>
  <si>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</si>
  <si>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</si>
  <si>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</si>
  <si>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</si>
  <si>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</si>
  <si>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</si>
  <si>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</si>
  <si>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</si>
  <si>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</si>
  <si>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</si>
  <si>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</si>
  <si>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</si>
  <si>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</si>
  <si>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</si>
  <si>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</si>
  <si>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</si>
  <si>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</si>
  <si>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</si>
  <si>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</si>
  <si>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</si>
  <si>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</si>
  <si>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</si>
  <si>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</si>
  <si>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</si>
  <si>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</si>
  <si>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</si>
  <si>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</si>
  <si>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</si>
  <si>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</si>
  <si>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</si>
  <si>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</si>
  <si>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</si>
  <si>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</si>
  <si>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</si>
  <si>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</si>
  <si>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</si>
  <si>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</si>
  <si>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</si>
  <si>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</si>
  <si>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</si>
  <si>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</si>
  <si>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</si>
  <si>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</si>
  <si>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</si>
  <si>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</si>
  <si>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</si>
  <si>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</si>
  <si>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</si>
  <si>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</si>
  <si>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</si>
  <si>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</si>
  <si>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</si>
  <si>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</si>
  <si>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</si>
  <si>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</si>
  <si>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</si>
  <si>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</si>
  <si>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</si>
  <si>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</si>
  <si>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</si>
  <si>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</si>
  <si>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</si>
  <si>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</si>
  <si>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</si>
  <si>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</si>
  <si>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</si>
  <si>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</si>
  <si>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</si>
  <si>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</si>
  <si>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</si>
  <si>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</si>
  <si>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</si>
  <si>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</si>
  <si>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</si>
  <si>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</si>
  <si>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</si>
  <si>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</si>
  <si>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</si>
  <si>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</si>
  <si>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</si>
  <si>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</si>
  <si>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</si>
  <si>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</si>
  <si>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</si>
  <si>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</si>
  <si>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</si>
  <si>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</si>
  <si>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</si>
  <si>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</si>
  <si>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</si>
  <si>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</si>
  <si>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</si>
  <si>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</si>
  <si>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</si>
  <si>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</si>
  <si>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</si>
  <si>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</si>
  <si>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</si>
  <si>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</si>
  <si>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</si>
  <si>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</si>
  <si>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</si>
  <si>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</si>
  <si>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</si>
  <si>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</si>
  <si>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</si>
  <si>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</si>
  <si>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</si>
  <si>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</si>
  <si>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</si>
  <si>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</si>
  <si>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</si>
  <si>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</si>
  <si>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</si>
  <si>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</si>
  <si>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</si>
  <si>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</si>
  <si>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</si>
  <si>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</si>
  <si>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</si>
  <si>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</si>
  <si>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</si>
  <si>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</si>
  <si>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</si>
  <si>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</si>
  <si>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</si>
  <si>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</si>
  <si>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</si>
  <si>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</si>
  <si>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</si>
  <si>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</si>
  <si>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</si>
  <si>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</si>
  <si>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</si>
  <si>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</si>
  <si>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</si>
  <si>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</si>
  <si>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</si>
  <si>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</si>
  <si>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</si>
  <si>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</si>
  <si>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</si>
  <si>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</si>
  <si>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</si>
  <si>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</si>
  <si>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</si>
  <si>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</si>
  <si>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</si>
  <si>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</si>
  <si>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</si>
  <si>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</si>
  <si>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</si>
  <si>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</si>
  <si>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</si>
  <si>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</si>
  <si>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</si>
  <si>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</si>
  <si>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</si>
  <si>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</si>
  <si>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</si>
  <si>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</si>
  <si>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</si>
  <si>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</si>
  <si>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</si>
  <si>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</si>
  <si>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</si>
  <si>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</si>
  <si>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</si>
  <si>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</si>
  <si>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</si>
  <si>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</si>
  <si>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</si>
  <si>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</si>
  <si>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</si>
  <si>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</si>
  <si>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</si>
  <si>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</si>
  <si>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</si>
  <si>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</si>
  <si>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</si>
  <si>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</si>
  <si>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</si>
  <si>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</si>
  <si>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</si>
  <si>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</si>
  <si>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</si>
  <si>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</si>
  <si>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</si>
  <si>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</si>
  <si>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</si>
  <si>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</si>
  <si>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</si>
  <si>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</si>
  <si>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</si>
  <si>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</si>
  <si>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</si>
  <si>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</si>
  <si>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</si>
  <si>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</si>
  <si>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</si>
  <si>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</si>
  <si>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</si>
  <si>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</si>
  <si>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</si>
  <si>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</si>
  <si>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</si>
  <si>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</si>
  <si>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</si>
  <si>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</si>
  <si>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</si>
  <si>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</si>
  <si>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</si>
  <si>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</si>
  <si>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</si>
  <si>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</si>
  <si>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</si>
  <si>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</si>
  <si>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</si>
  <si>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</si>
  <si>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</si>
  <si>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</si>
  <si>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</si>
  <si>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</si>
  <si>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</si>
  <si>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</si>
  <si>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</si>
  <si>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</si>
  <si>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</si>
  <si>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</si>
  <si>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</si>
  <si>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</si>
  <si>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</si>
  <si>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</si>
  <si>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</si>
  <si>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</si>
  <si>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</si>
  <si>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</si>
  <si>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</si>
  <si>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</si>
  <si>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</si>
  <si>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</si>
  <si>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</si>
  <si>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</si>
  <si>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</si>
  <si>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</si>
  <si>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</si>
  <si>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</si>
  <si>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</si>
  <si>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</si>
  <si>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</si>
  <si>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</si>
  <si>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</si>
  <si>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</si>
  <si>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</si>
  <si>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</si>
  <si>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</si>
  <si>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</si>
  <si>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</si>
  <si>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</si>
  <si>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</si>
  <si>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</si>
  <si>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</si>
  <si>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</si>
  <si>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</si>
  <si>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</si>
  <si>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</si>
  <si>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</si>
  <si>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</si>
  <si>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</si>
  <si>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</si>
  <si>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</si>
  <si>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</si>
  <si>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</si>
  <si>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</si>
  <si>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</si>
  <si>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</si>
  <si>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</si>
  <si>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</si>
  <si>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</si>
  <si>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</si>
  <si>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</si>
  <si>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</si>
  <si>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</si>
  <si>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</si>
  <si>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</si>
  <si>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</si>
  <si>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</si>
  <si>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</si>
  <si>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</si>
  <si>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</si>
  <si>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</si>
  <si>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</si>
  <si>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</si>
  <si>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</si>
  <si>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</si>
  <si>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</si>
  <si>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</si>
  <si>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</si>
  <si>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</si>
  <si>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</si>
  <si>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</si>
  <si>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</si>
  <si>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</si>
  <si>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</si>
  <si>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</si>
  <si>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</si>
  <si>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</si>
  <si>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</si>
  <si>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</si>
  <si>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</si>
  <si>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</si>
  <si>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</si>
  <si>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</si>
  <si>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</si>
  <si>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</si>
  <si>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</si>
  <si>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</si>
  <si>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</si>
  <si>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</si>
  <si>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</si>
  <si>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</si>
  <si>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</si>
  <si>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</si>
  <si>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</si>
  <si>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</si>
  <si>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</si>
  <si>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</si>
  <si>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</si>
  <si>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</si>
  <si>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</si>
  <si>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</si>
  <si>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</si>
  <si>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</si>
  <si>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</si>
  <si>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</si>
  <si>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</si>
  <si>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</si>
  <si>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</si>
  <si>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</si>
  <si>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</si>
  <si>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</si>
  <si>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</si>
  <si>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</si>
  <si>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</si>
  <si>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</si>
  <si>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</si>
  <si>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</si>
  <si>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</si>
  <si>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</si>
  <si>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</si>
  <si>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</si>
  <si>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</si>
  <si>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</si>
  <si>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</si>
  <si>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</si>
  <si>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</si>
  <si>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</si>
  <si>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</si>
  <si>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</si>
  <si>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</si>
  <si>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</si>
  <si>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</si>
  <si>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</si>
  <si>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</si>
  <si>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</si>
  <si>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</si>
  <si>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</si>
  <si>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</si>
  <si>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</si>
  <si>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</si>
  <si>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</si>
  <si>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</si>
  <si>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</si>
  <si>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</si>
  <si>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</si>
  <si>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</si>
  <si>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</si>
  <si>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</si>
  <si>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</si>
  <si>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</si>
  <si>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</si>
  <si>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</si>
  <si>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</si>
  <si>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</si>
  <si>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</si>
  <si>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</si>
  <si>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</si>
  <si>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</si>
  <si>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</si>
  <si>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</si>
  <si>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</si>
  <si>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</si>
  <si>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</si>
  <si>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</si>
  <si>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</si>
  <si>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</si>
  <si>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</si>
  <si>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</si>
  <si>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</si>
  <si>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</si>
  <si>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</si>
  <si>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</si>
  <si>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</si>
  <si>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</si>
  <si>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</si>
  <si>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</si>
  <si>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</si>
  <si>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</si>
  <si>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</si>
  <si>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</si>
  <si>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</si>
  <si>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</si>
  <si>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</si>
  <si>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</si>
  <si>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</si>
  <si>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</si>
  <si>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</si>
  <si>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</si>
  <si>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</si>
  <si>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</si>
  <si>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</si>
  <si>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</si>
  <si>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</si>
  <si>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</si>
  <si>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</si>
  <si>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</si>
  <si>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</si>
  <si>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</si>
  <si>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</si>
  <si>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</si>
  <si>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</si>
  <si>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</si>
  <si>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</si>
  <si>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</si>
  <si>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</si>
  <si>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</si>
  <si>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</si>
  <si>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</si>
  <si>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</si>
  <si>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</si>
  <si>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</si>
  <si>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</si>
  <si>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</si>
  <si>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</si>
  <si>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</si>
  <si>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</si>
  <si>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</si>
  <si>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</si>
  <si>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</si>
  <si>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</si>
  <si>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</si>
  <si>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</si>
  <si>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</si>
  <si>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</si>
  <si>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</si>
  <si>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</si>
  <si>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</si>
  <si>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</si>
  <si>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</si>
  <si>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</si>
  <si>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</si>
  <si>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</si>
  <si>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</si>
  <si>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</si>
  <si>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</si>
  <si>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</si>
  <si>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</si>
  <si>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</si>
  <si>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</si>
  <si>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</si>
  <si>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</si>
  <si>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</si>
  <si>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</si>
  <si>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</si>
  <si>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</si>
  <si>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</si>
  <si>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</si>
  <si>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</si>
  <si>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</si>
  <si>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</si>
  <si>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</si>
  <si>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</si>
  <si>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</si>
  <si>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</si>
  <si>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</si>
  <si>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</si>
  <si>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</si>
  <si>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</si>
  <si>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</si>
  <si>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</si>
  <si>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</si>
  <si>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</si>
  <si>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</si>
  <si>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</si>
  <si>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</si>
  <si>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</si>
  <si>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</si>
  <si>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</si>
  <si>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</si>
  <si>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</si>
  <si>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</si>
  <si>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</si>
  <si>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</si>
  <si>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</si>
  <si>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</si>
  <si>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</si>
  <si>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</si>
  <si>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</si>
  <si>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</si>
  <si>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</si>
  <si>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</si>
  <si>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</si>
  <si>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</si>
  <si>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</si>
  <si>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</si>
  <si>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</si>
  <si>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</si>
  <si>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</si>
  <si>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</si>
  <si>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</si>
  <si>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</si>
  <si>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</si>
  <si>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</si>
  <si>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</si>
  <si>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</si>
  <si>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</si>
  <si>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</si>
  <si>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</si>
  <si>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</si>
  <si>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</si>
  <si>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</si>
  <si>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</si>
  <si>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</si>
  <si>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</si>
  <si>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</si>
  <si>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</si>
  <si>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</si>
  <si>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</si>
  <si>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</si>
  <si>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</si>
  <si>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</si>
  <si>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</si>
  <si>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</si>
  <si>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</si>
  <si>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</si>
  <si>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</si>
  <si>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</si>
  <si>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</si>
  <si>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</si>
  <si>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</si>
  <si>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</si>
  <si>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</si>
  <si>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</si>
  <si>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</si>
  <si>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</si>
  <si>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</si>
  <si>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</si>
  <si>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</si>
  <si>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</si>
  <si>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</si>
  <si>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</si>
  <si>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</si>
  <si>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</si>
  <si>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</si>
  <si>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</si>
  <si>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</si>
  <si>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</si>
  <si>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</si>
  <si>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</si>
  <si>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</si>
  <si>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</si>
  <si>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</si>
  <si>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</si>
  <si>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</si>
  <si>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</si>
  <si>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</si>
  <si>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</si>
  <si>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</si>
  <si>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</si>
  <si>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</si>
  <si>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</si>
  <si>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</si>
  <si>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</si>
  <si>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</si>
  <si>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</si>
  <si>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</si>
  <si>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</si>
  <si>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</si>
  <si>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</si>
  <si>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</si>
  <si>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</si>
  <si>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</si>
  <si>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</si>
  <si>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</si>
  <si>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</si>
  <si>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</si>
  <si>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</si>
  <si>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</si>
  <si>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</si>
  <si>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</si>
  <si>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</si>
  <si>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</si>
  <si>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</si>
  <si>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</si>
  <si>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</si>
  <si>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</si>
  <si>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</si>
  <si>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</si>
  <si>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</si>
  <si>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</si>
  <si>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</si>
  <si>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</si>
  <si>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</si>
  <si>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</si>
  <si>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</si>
  <si>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</si>
  <si>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</si>
  <si>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</si>
  <si>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</si>
  <si>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</si>
  <si>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</si>
  <si>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</si>
  <si>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</si>
  <si>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</si>
  <si>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</si>
  <si>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</si>
  <si>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</si>
  <si>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</si>
  <si>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</si>
  <si>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</si>
  <si>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</si>
  <si>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</si>
  <si>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</si>
  <si>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</si>
  <si>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</si>
  <si>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</si>
  <si>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</si>
  <si>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</si>
  <si>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</si>
  <si>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</si>
  <si>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</si>
  <si>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</si>
  <si>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</si>
  <si>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</si>
  <si>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</si>
  <si>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</si>
  <si>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</si>
  <si>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</si>
  <si>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</si>
  <si>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</si>
  <si>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</si>
  <si>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</si>
  <si>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</si>
  <si>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</si>
  <si>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</si>
  <si>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</si>
  <si>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</si>
  <si>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</si>
  <si>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</si>
  <si>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</si>
  <si>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</si>
  <si>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</si>
  <si>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</si>
  <si>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</si>
  <si>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</si>
  <si>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</si>
  <si>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</si>
  <si>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</si>
  <si>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</si>
  <si>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</si>
  <si>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</si>
  <si>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</si>
  <si>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</si>
  <si>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</si>
  <si>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</si>
  <si>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</si>
  <si>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</si>
  <si>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</si>
  <si>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</si>
  <si>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</si>
  <si>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</si>
  <si>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</si>
  <si>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</si>
  <si>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</si>
  <si>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</si>
  <si>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</si>
  <si>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</si>
  <si>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</si>
  <si>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</si>
  <si>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</si>
  <si>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</si>
  <si>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</si>
  <si>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</si>
  <si>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</si>
  <si>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</si>
  <si>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</si>
  <si>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</si>
  <si>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</si>
  <si>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</si>
  <si>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</si>
  <si>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</si>
  <si>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</si>
  <si>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</si>
  <si>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</si>
  <si>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</si>
  <si>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</si>
  <si>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</si>
  <si>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</si>
  <si>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</si>
  <si>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</si>
  <si>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</si>
  <si>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</si>
  <si>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</si>
  <si>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</si>
  <si>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</si>
  <si>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</si>
  <si>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</si>
  <si>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</si>
  <si>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</si>
  <si>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</si>
  <si>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</si>
  <si>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</si>
  <si>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</si>
  <si>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</si>
  <si>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</si>
  <si>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</si>
  <si>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</si>
  <si>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</si>
  <si>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</si>
  <si>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</si>
  <si>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</si>
  <si>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</si>
  <si>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</si>
  <si>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</si>
  <si>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</si>
  <si>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</si>
  <si>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</si>
  <si>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</si>
  <si>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</si>
  <si>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</si>
  <si>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</si>
  <si>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</si>
  <si>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</si>
  <si>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</si>
  <si>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</si>
  <si>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</si>
  <si>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</si>
  <si>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</si>
  <si>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</si>
  <si>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</si>
  <si>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</si>
  <si>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</si>
  <si>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</si>
  <si>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</si>
  <si>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</si>
  <si>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</si>
  <si>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</si>
  <si>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</si>
  <si>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</si>
  <si>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</si>
  <si>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</si>
  <si>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</si>
  <si>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</si>
  <si>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</si>
  <si>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</si>
  <si>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</si>
  <si>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</si>
  <si>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</si>
  <si>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</si>
  <si>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</si>
  <si>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</si>
  <si>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</si>
  <si>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</si>
  <si>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</si>
  <si>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</si>
  <si>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</si>
  <si>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</si>
  <si>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</si>
  <si>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</si>
  <si>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</si>
  <si>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</si>
  <si>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</si>
  <si>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</si>
  <si>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</si>
  <si>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</si>
  <si>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</si>
  <si>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</si>
  <si>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</si>
  <si>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</si>
  <si>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</si>
  <si>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</si>
  <si>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</si>
  <si>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</si>
  <si>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</si>
  <si>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</si>
  <si>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</si>
  <si>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</si>
  <si>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</si>
  <si>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</si>
  <si>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</si>
  <si>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</si>
  <si>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</si>
  <si>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</si>
  <si>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</si>
  <si>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</si>
  <si>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</si>
  <si>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</si>
  <si>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</si>
  <si>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</si>
  <si>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</si>
  <si>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</si>
  <si>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</si>
  <si>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</si>
  <si>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</si>
  <si>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</si>
  <si>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</si>
  <si>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</si>
  <si>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</si>
  <si>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</si>
  <si>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</si>
  <si>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</si>
  <si>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</si>
  <si>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</si>
  <si>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</si>
  <si>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</si>
  <si>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</si>
  <si>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</si>
  <si>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</si>
  <si>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</si>
  <si>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</si>
  <si>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</si>
  <si>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</si>
  <si>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</si>
  <si>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</si>
  <si>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</si>
  <si>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</si>
  <si>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</si>
  <si>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</si>
  <si>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</si>
  <si>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</si>
  <si>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</si>
  <si>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</si>
  <si>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</si>
  <si>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</si>
  <si>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</si>
  <si>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</si>
  <si>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</si>
  <si>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</si>
  <si>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</si>
  <si>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</si>
  <si>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</si>
  <si>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</si>
  <si>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</si>
  <si>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</si>
  <si>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</si>
  <si>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</si>
  <si>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</si>
  <si>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</si>
  <si>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</si>
  <si>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</si>
  <si>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</si>
  <si>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</si>
  <si>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</si>
  <si>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</si>
  <si>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</si>
  <si>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</si>
  <si>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</si>
  <si>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</si>
  <si>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</si>
  <si>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</si>
  <si>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</si>
  <si>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</si>
  <si>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</si>
  <si>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</si>
  <si>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</si>
  <si>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</si>
  <si>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</si>
  <si>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</si>
  <si>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</si>
  <si>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</si>
  <si>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</si>
  <si>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</si>
  <si>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</si>
  <si>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</si>
  <si>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</si>
  <si>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</si>
  <si>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</si>
  <si>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</si>
  <si>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</si>
  <si>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</si>
  <si>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</si>
  <si>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</si>
  <si>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</si>
  <si>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</si>
  <si>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</si>
  <si>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</si>
  <si>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</si>
  <si>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</si>
  <si>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</si>
  <si>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</si>
  <si>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</si>
  <si>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</si>
  <si>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</si>
  <si>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</si>
  <si>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</si>
  <si>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</si>
  <si>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</si>
  <si>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</si>
  <si>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</si>
  <si>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</si>
  <si>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</si>
  <si>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</si>
  <si>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</si>
  <si>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</si>
  <si>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</si>
  <si>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</si>
  <si>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</si>
  <si>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</si>
  <si>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</si>
  <si>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</si>
  <si>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</si>
  <si>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</si>
  <si>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</si>
  <si>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</si>
  <si>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</si>
  <si>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</si>
  <si>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</si>
  <si>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</si>
  <si>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</si>
  <si>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</si>
  <si>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</si>
  <si>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</si>
  <si>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</si>
  <si>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</si>
  <si>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</si>
  <si>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</si>
  <si>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</si>
  <si>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</si>
  <si>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</si>
  <si>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</si>
  <si>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</si>
  <si>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</si>
  <si>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</si>
  <si>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</si>
  <si>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</si>
  <si>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</si>
  <si>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</si>
  <si>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</si>
  <si>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</si>
  <si>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</si>
  <si>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</si>
  <si>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</si>
  <si>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</si>
  <si>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</si>
  <si>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</si>
  <si>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</si>
  <si>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</si>
  <si>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</si>
  <si>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</si>
  <si>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</si>
  <si>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</si>
  <si>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</si>
  <si>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</si>
  <si>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</si>
  <si>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</si>
  <si>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</si>
  <si>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</si>
  <si>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</si>
  <si>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</si>
  <si>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</si>
  <si>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</si>
  <si>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</si>
  <si>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</si>
  <si>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</si>
  <si>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</si>
  <si>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</si>
  <si>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</si>
  <si>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</si>
  <si>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</si>
  <si>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</si>
  <si>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</si>
  <si>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</si>
  <si>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</si>
  <si>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</si>
  <si>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</si>
  <si>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</si>
  <si>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</si>
  <si>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</si>
  <si>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</si>
  <si>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</si>
  <si>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</si>
  <si>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</si>
  <si>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</si>
  <si>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</si>
  <si>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</si>
  <si>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</si>
  <si>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</si>
  <si>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</si>
  <si>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</si>
  <si>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</si>
  <si>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</si>
  <si>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</si>
  <si>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</si>
  <si>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</si>
  <si>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</si>
  <si>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</si>
  <si>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</si>
  <si>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</si>
  <si>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</si>
  <si>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</si>
  <si>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</si>
  <si>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</si>
  <si>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</si>
  <si>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</si>
  <si>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</si>
  <si>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</si>
  <si>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</si>
  <si>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</si>
  <si>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</si>
  <si>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</si>
  <si>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</si>
  <si>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</si>
  <si>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</si>
  <si>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</si>
  <si>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</si>
  <si>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</si>
  <si>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</si>
  <si>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</si>
  <si>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</si>
  <si>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</si>
  <si>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</si>
  <si>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</si>
  <si>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</si>
  <si>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</si>
  <si>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</si>
  <si>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</si>
  <si>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</si>
  <si>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</si>
  <si>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</si>
  <si>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</si>
  <si>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</si>
  <si>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</si>
  <si>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</si>
  <si>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</si>
  <si>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</si>
  <si>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</si>
  <si>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</si>
  <si>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</si>
  <si>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</si>
  <si>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</si>
  <si>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</si>
  <si>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</si>
  <si>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</si>
  <si>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</si>
  <si>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</si>
  <si>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</si>
  <si>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</si>
  <si>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</si>
  <si>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</si>
  <si>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</si>
  <si>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</si>
  <si>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</si>
  <si>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</si>
  <si>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</si>
  <si>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</si>
  <si>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</si>
  <si>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</si>
  <si>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</si>
  <si>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</si>
  <si>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</si>
  <si>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</si>
  <si>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</si>
  <si>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</si>
  <si>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</si>
  <si>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</si>
  <si>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</si>
  <si>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</si>
  <si>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</si>
  <si>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</si>
  <si>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</si>
  <si>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</si>
  <si>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</si>
  <si>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</si>
  <si>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</si>
  <si>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</si>
  <si>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</si>
  <si>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</si>
  <si>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</si>
  <si>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</si>
  <si>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</si>
  <si>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</si>
  <si>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</si>
  <si>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</si>
  <si>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</si>
  <si>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</si>
  <si>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</si>
  <si>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</si>
  <si>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</si>
  <si>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</si>
  <si>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</si>
  <si>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</si>
  <si>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</si>
  <si>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</si>
  <si>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</si>
  <si>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</si>
  <si>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</si>
  <si>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</si>
  <si>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</si>
  <si>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</si>
  <si>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</si>
  <si>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</si>
  <si>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</si>
  <si>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</si>
  <si>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</si>
  <si>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</si>
  <si>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</si>
  <si>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</si>
  <si>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</si>
  <si>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</si>
  <si>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</si>
  <si>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</si>
  <si>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</si>
  <si>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</si>
  <si>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</si>
  <si>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</si>
  <si>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</si>
  <si>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</si>
  <si>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</si>
  <si>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</si>
  <si>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</si>
  <si>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</si>
  <si>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</si>
  <si>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</si>
  <si>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</si>
  <si>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</si>
  <si>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</si>
  <si>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</si>
  <si>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</si>
  <si>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</si>
  <si>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</si>
  <si>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</si>
  <si>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</si>
  <si>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</si>
  <si>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</si>
  <si>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</si>
  <si>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</si>
  <si>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</si>
  <si>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</si>
  <si>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</si>
  <si>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</si>
  <si>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</si>
  <si>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</si>
  <si>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</si>
  <si>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</si>
  <si>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</si>
  <si>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</si>
  <si>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</si>
  <si>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</si>
  <si>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</si>
  <si>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</si>
  <si>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</si>
  <si>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</si>
  <si>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</si>
  <si>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</si>
  <si>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</si>
  <si>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</si>
  <si>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</si>
  <si>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</si>
  <si>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</si>
  <si>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</si>
  <si>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</si>
  <si>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</si>
  <si>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</si>
  <si>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</si>
  <si>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</si>
  <si>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</si>
  <si>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</si>
  <si>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</si>
  <si>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</si>
  <si>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</si>
  <si>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</si>
  <si>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</si>
  <si>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</si>
  <si>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</si>
  <si>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</si>
  <si>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</si>
  <si>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</si>
  <si>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</si>
  <si>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</si>
  <si>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</si>
  <si>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</si>
  <si>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</si>
  <si>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</si>
  <si>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</si>
  <si>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</si>
  <si>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</si>
  <si>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</si>
  <si>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</si>
  <si>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</si>
  <si>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</si>
  <si>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</si>
  <si>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</si>
  <si>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</si>
  <si>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</si>
  <si>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</si>
  <si>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</si>
  <si>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</si>
  <si>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</si>
  <si>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</si>
  <si>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</si>
  <si>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</si>
  <si>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</si>
  <si>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</si>
  <si>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</si>
  <si>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</si>
  <si>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</si>
  <si>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</si>
  <si>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</si>
  <si>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</si>
  <si>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</si>
  <si>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</si>
  <si>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</si>
  <si>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</si>
  <si>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</si>
  <si>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</si>
  <si>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</si>
  <si>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</si>
  <si>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</si>
  <si>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</si>
  <si>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</si>
  <si>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</si>
  <si>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</si>
  <si>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</si>
  <si>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</si>
  <si>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</si>
  <si>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</si>
  <si>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</si>
  <si>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</si>
  <si>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</si>
  <si>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</si>
  <si>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</si>
  <si>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</si>
  <si>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</si>
  <si>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</si>
  <si>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</si>
  <si>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</si>
  <si>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</si>
  <si>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</si>
  <si>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</si>
  <si>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</si>
  <si>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</si>
  <si>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</si>
  <si>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</si>
  <si>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</si>
  <si>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</si>
  <si>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</si>
  <si>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</si>
  <si>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</si>
  <si>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</si>
  <si>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</si>
  <si>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</si>
  <si>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</si>
  <si>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</si>
  <si>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</si>
  <si>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</si>
  <si>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</si>
  <si>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</si>
  <si>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</si>
  <si>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</si>
  <si>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</si>
  <si>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</si>
  <si>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</si>
  <si>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</si>
  <si>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</si>
  <si>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</si>
  <si>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</si>
  <si>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</si>
  <si>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</si>
  <si>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</si>
  <si>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</si>
  <si>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</si>
  <si>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</si>
  <si>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</si>
  <si>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</si>
  <si>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</si>
  <si>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</si>
  <si>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</si>
  <si>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</si>
  <si>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</si>
  <si>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</si>
  <si>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</si>
  <si>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</si>
  <si>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</si>
  <si>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</si>
  <si>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</si>
  <si>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</si>
  <si>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</si>
  <si>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</si>
  <si>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</si>
  <si>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</si>
  <si>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</si>
  <si>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</si>
  <si>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</si>
  <si>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</si>
  <si>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</si>
  <si>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</si>
  <si>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</si>
  <si>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</si>
  <si>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</si>
  <si>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</si>
  <si>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</si>
  <si>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</si>
  <si>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</si>
  <si>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</si>
  <si>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</si>
  <si>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</si>
  <si>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</si>
  <si>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</si>
  <si>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</si>
  <si>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</si>
  <si>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</si>
  <si>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</si>
  <si>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</si>
  <si>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</si>
  <si>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</si>
  <si>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</si>
  <si>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</si>
  <si>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</si>
  <si>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</si>
  <si>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</si>
  <si>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</si>
  <si>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</si>
  <si>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</si>
  <si>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</si>
  <si>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</si>
  <si>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</si>
  <si>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</si>
  <si>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</si>
  <si>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</si>
  <si>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</si>
  <si>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</si>
  <si>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</si>
  <si>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</si>
  <si>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</si>
  <si>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</si>
  <si>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</si>
  <si>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</si>
  <si>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</si>
  <si>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</si>
  <si>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</si>
  <si>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</si>
  <si>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</si>
  <si>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</si>
  <si>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</si>
  <si>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</si>
  <si>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</si>
  <si>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</si>
  <si>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</si>
  <si>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</si>
  <si>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</si>
  <si>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</si>
  <si>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</si>
  <si>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</si>
  <si>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</si>
  <si>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</si>
  <si>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</si>
  <si>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</si>
  <si>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</si>
  <si>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</si>
  <si>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</si>
  <si>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</si>
  <si>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</si>
  <si>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</si>
  <si>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</si>
  <si>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</si>
  <si>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</si>
  <si>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</si>
  <si>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</si>
  <si>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</si>
  <si>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</si>
  <si>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</si>
  <si>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</si>
  <si>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</si>
  <si>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</si>
  <si>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</si>
  <si>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</si>
  <si>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</si>
  <si>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</si>
  <si>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</si>
  <si>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</si>
  <si>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</si>
  <si>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</si>
  <si>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</si>
  <si>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</si>
  <si>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</si>
  <si>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</si>
  <si>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</si>
  <si>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</si>
  <si>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</si>
  <si>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</si>
  <si>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</si>
  <si>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</si>
  <si>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</si>
  <si>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</si>
  <si>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</si>
  <si>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</si>
  <si>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</si>
  <si>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</si>
  <si>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</si>
  <si>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</si>
  <si>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</si>
  <si>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</si>
  <si>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</si>
  <si>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</si>
  <si>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</si>
  <si>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</si>
  <si>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</si>
  <si>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</si>
  <si>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</si>
  <si>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</si>
  <si>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</si>
  <si>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</si>
  <si>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</si>
  <si>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</si>
  <si>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</si>
  <si>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</si>
  <si>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</si>
  <si>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</si>
  <si>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</si>
  <si>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</si>
  <si>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</si>
  <si>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</si>
  <si>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</si>
  <si>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</si>
  <si>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</si>
  <si>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</si>
  <si>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</si>
  <si>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</si>
  <si>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</si>
  <si>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</si>
  <si>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</si>
  <si>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</si>
  <si>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</si>
  <si>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</si>
  <si>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</si>
  <si>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</si>
  <si>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</si>
  <si>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</si>
  <si>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</si>
  <si>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</si>
  <si>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</si>
  <si>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</si>
  <si>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</si>
  <si>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</si>
  <si>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</si>
  <si>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</si>
  <si>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</si>
  <si>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</si>
  <si>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</si>
  <si>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</si>
  <si>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</si>
  <si>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</si>
  <si>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</si>
  <si>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</si>
  <si>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</si>
  <si>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</si>
  <si>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</si>
  <si>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</si>
  <si>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</si>
  <si>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</si>
  <si>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</si>
  <si>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</si>
  <si>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</si>
  <si>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</si>
  <si>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</si>
  <si>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</si>
  <si>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</si>
  <si>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</si>
  <si>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</si>
  <si>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</si>
  <si>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</si>
  <si>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</si>
  <si>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</si>
  <si>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</si>
  <si>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</si>
  <si>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</si>
  <si>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</si>
  <si>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</si>
  <si>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</si>
  <si>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</si>
  <si>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</si>
  <si>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</si>
  <si>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</si>
  <si>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</si>
  <si>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</si>
  <si>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</si>
  <si>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</si>
  <si>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</si>
  <si>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</si>
  <si>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</si>
  <si>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</si>
  <si>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</si>
  <si>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</si>
  <si>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</si>
  <si>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</si>
  <si>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</si>
  <si>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</si>
  <si>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</si>
  <si>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</si>
  <si>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</si>
  <si>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</si>
  <si>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</si>
  <si>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</si>
  <si>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</si>
  <si>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</si>
  <si>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</si>
  <si>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</si>
  <si>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</si>
  <si>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</si>
  <si>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</si>
  <si>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</si>
  <si>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</si>
  <si>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</si>
  <si>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</si>
  <si>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</si>
  <si>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</si>
  <si>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</si>
  <si>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</si>
  <si>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</si>
  <si>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</si>
  <si>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</si>
  <si>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</si>
  <si>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</si>
  <si>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</si>
  <si>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</si>
  <si>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</si>
  <si>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</si>
  <si>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</si>
  <si>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</si>
  <si>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</si>
  <si>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</si>
  <si>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</si>
  <si>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</si>
  <si>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</si>
  <si>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</si>
  <si>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</si>
  <si>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</si>
  <si>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</si>
  <si>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</si>
  <si>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</si>
  <si>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</si>
  <si>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</si>
  <si>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</si>
  <si>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</si>
  <si>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</si>
  <si>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</si>
  <si>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</si>
  <si>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</si>
  <si>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</si>
  <si>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</si>
  <si>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</si>
  <si>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</si>
  <si>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</si>
  <si>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</si>
  <si>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</si>
  <si>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</si>
  <si>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</si>
  <si>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</si>
  <si>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</si>
  <si>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</si>
  <si>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</si>
  <si>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</si>
  <si>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</si>
  <si>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</si>
  <si>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</si>
  <si>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</si>
  <si>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</si>
  <si>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</si>
  <si>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</si>
  <si>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</si>
  <si>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</si>
  <si>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</si>
  <si>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</si>
  <si>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</si>
  <si>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</si>
  <si>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</si>
  <si>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</si>
  <si>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</si>
  <si>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</si>
  <si>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</si>
  <si>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</si>
  <si>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</si>
  <si>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</si>
  <si>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</si>
  <si>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</si>
  <si>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</si>
  <si>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</si>
  <si>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</si>
  <si>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</si>
  <si>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</si>
  <si>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</si>
  <si>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</si>
  <si>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</si>
  <si>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</si>
  <si>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</si>
  <si>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</si>
  <si>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</si>
  <si>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</si>
  <si>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</si>
  <si>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</si>
  <si>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</si>
  <si>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</si>
  <si>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</si>
  <si>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</si>
  <si>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</si>
  <si>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</si>
  <si>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</si>
  <si>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</si>
  <si>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</si>
  <si>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</si>
  <si>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</si>
  <si>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</si>
  <si>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</si>
  <si>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</si>
  <si>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</si>
  <si>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</si>
  <si>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</si>
  <si>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</si>
  <si>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</si>
  <si>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</si>
  <si>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</si>
  <si>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</si>
  <si>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</si>
  <si>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</si>
  <si>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</si>
  <si>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</si>
  <si>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</si>
  <si>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</si>
  <si>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</si>
  <si>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</si>
  <si>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</si>
  <si>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</si>
  <si>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</si>
  <si>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</si>
  <si>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</si>
  <si>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</si>
  <si>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</si>
  <si>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</si>
  <si>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</si>
  <si>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</si>
  <si>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</si>
  <si>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</si>
  <si>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</si>
  <si>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</si>
  <si>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</si>
  <si>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</si>
  <si>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</si>
  <si>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</si>
  <si>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</si>
  <si>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</si>
  <si>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</si>
  <si>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</si>
  <si>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</si>
  <si>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</si>
  <si>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</si>
  <si>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</si>
  <si>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</si>
  <si>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</si>
  <si>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</si>
  <si>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</si>
  <si>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</si>
  <si>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</si>
  <si>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</si>
  <si>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</si>
  <si>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</si>
  <si>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</si>
  <si>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</si>
  <si>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</si>
  <si>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</si>
  <si>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</si>
  <si>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</si>
  <si>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</si>
  <si>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</si>
  <si>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</si>
  <si>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</si>
  <si>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</si>
  <si>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</si>
  <si>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</si>
  <si>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</si>
  <si>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</si>
  <si>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</si>
  <si>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</si>
  <si>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</si>
  <si>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</si>
  <si>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</si>
  <si>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</si>
  <si>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</si>
  <si>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</si>
  <si>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</si>
  <si>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</si>
  <si>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</si>
  <si>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</si>
  <si>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</si>
  <si>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</si>
  <si>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</si>
  <si>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</si>
  <si>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</si>
  <si>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</si>
  <si>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</si>
  <si>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</si>
  <si>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</si>
  <si>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</si>
  <si>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</si>
  <si>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</si>
  <si>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</si>
  <si>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</si>
  <si>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</si>
  <si>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</si>
  <si>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</si>
  <si>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</si>
  <si>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</si>
  <si>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</si>
  <si>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</si>
  <si>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</si>
  <si>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</si>
  <si>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</si>
  <si>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</si>
  <si>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</si>
  <si>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</si>
  <si>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</si>
  <si>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</si>
  <si>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</si>
  <si>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</si>
  <si>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</si>
  <si>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</si>
  <si>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</si>
  <si>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</si>
  <si>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</si>
  <si>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</si>
  <si>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</si>
  <si>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</si>
  <si>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</si>
  <si>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</si>
  <si>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</si>
  <si>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</si>
  <si>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</si>
  <si>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</si>
  <si>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</si>
  <si>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</si>
  <si>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</si>
  <si>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</si>
  <si>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</si>
  <si>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</si>
  <si>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</si>
  <si>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</si>
  <si>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</si>
  <si>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</si>
  <si>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</si>
  <si>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</si>
  <si>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</si>
  <si>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</si>
  <si>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</si>
  <si>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</si>
  <si>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</si>
  <si>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</si>
  <si>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</si>
  <si>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</si>
  <si>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</si>
  <si>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</si>
  <si>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</si>
  <si>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</si>
  <si>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</si>
  <si>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</si>
  <si>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</si>
  <si>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</si>
  <si>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</si>
  <si>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</si>
  <si>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</si>
  <si>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</si>
  <si>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</si>
  <si>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</si>
  <si>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</si>
  <si>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</si>
  <si>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</si>
  <si>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</si>
  <si>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</si>
  <si>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</si>
  <si>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</si>
  <si>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</si>
  <si>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</si>
  <si>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</si>
  <si>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</si>
  <si>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</si>
  <si>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</si>
  <si>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</si>
  <si>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</si>
  <si>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</si>
  <si>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</si>
  <si>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</si>
  <si>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</si>
  <si>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</si>
  <si>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</si>
  <si>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</si>
  <si>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</si>
  <si>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</si>
  <si>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</si>
  <si>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</si>
  <si>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</si>
  <si>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</si>
  <si>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</si>
  <si>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</si>
  <si>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</si>
  <si>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</si>
  <si>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</si>
  <si>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</si>
  <si>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</si>
  <si>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</si>
  <si>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</si>
  <si>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</si>
  <si>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</si>
  <si>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</si>
  <si>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</si>
  <si>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</si>
  <si>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</si>
  <si>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</si>
  <si>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</si>
  <si>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</si>
  <si>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</si>
  <si>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</si>
  <si>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</si>
  <si>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</si>
  <si>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</si>
  <si>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</si>
  <si>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</si>
  <si>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</si>
  <si>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</si>
  <si>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</si>
  <si>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</si>
  <si>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</si>
  <si>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</si>
  <si>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</si>
  <si>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</si>
  <si>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</si>
  <si>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</si>
  <si>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</si>
  <si>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</si>
  <si>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</si>
  <si>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</si>
  <si>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</si>
  <si>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</si>
  <si>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</si>
  <si>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</si>
  <si>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</si>
  <si>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</si>
  <si>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</si>
  <si>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</si>
  <si>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</si>
  <si>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</si>
  <si>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</si>
  <si>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</si>
  <si>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</si>
  <si>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</si>
  <si>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</si>
  <si>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</si>
  <si>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</si>
  <si>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</si>
  <si>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</si>
  <si>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</si>
  <si>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</si>
  <si>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</si>
  <si>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</si>
  <si>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</si>
  <si>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</si>
  <si>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</si>
  <si>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</si>
  <si>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</si>
  <si>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</si>
  <si>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</si>
  <si>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</si>
  <si>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</si>
  <si>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</si>
  <si>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</si>
  <si>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</si>
  <si>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</si>
  <si>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</si>
  <si>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</si>
  <si>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</si>
  <si>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</si>
  <si>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</si>
  <si>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</si>
  <si>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</si>
  <si>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</si>
  <si>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</si>
  <si>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</si>
  <si>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</si>
  <si>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</si>
  <si>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</si>
  <si>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</si>
  <si>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</si>
  <si>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</si>
  <si>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</si>
  <si>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</si>
  <si>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</si>
  <si>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</si>
  <si>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</si>
  <si>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</si>
  <si>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</si>
  <si>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</si>
  <si>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</si>
  <si>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</si>
  <si>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</si>
  <si>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</si>
  <si>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</si>
  <si>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</si>
  <si>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</si>
  <si>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</si>
  <si>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</si>
  <si>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</si>
  <si>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</si>
  <si>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</si>
  <si>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</si>
  <si>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</si>
  <si>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</si>
  <si>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</si>
  <si>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</si>
  <si>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</si>
  <si>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</si>
  <si>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</si>
  <si>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</si>
  <si>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</si>
  <si>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</si>
  <si>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</si>
  <si>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</si>
  <si>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</si>
  <si>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</si>
  <si>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</si>
  <si>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</si>
  <si>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</si>
  <si>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</si>
  <si>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</si>
  <si>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</si>
  <si>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</si>
  <si>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</si>
  <si>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</si>
  <si>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</si>
  <si>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</si>
  <si>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</si>
  <si>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</si>
  <si>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</si>
  <si>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</si>
  <si>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</si>
  <si>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</si>
  <si>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</si>
  <si>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</si>
  <si>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</si>
  <si>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</si>
  <si>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</si>
  <si>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</si>
  <si>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</si>
  <si>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</si>
  <si>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</si>
  <si>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</si>
  <si>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</si>
  <si>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</si>
  <si>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</si>
  <si>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</si>
  <si>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</si>
  <si>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</si>
  <si>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</si>
  <si>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</si>
  <si>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</si>
  <si>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</si>
  <si>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</si>
  <si>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</si>
  <si>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</si>
  <si>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</si>
  <si>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</si>
  <si>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</si>
  <si>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</si>
  <si>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</si>
  <si>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</si>
  <si>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</si>
  <si>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</si>
  <si>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</si>
  <si>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</si>
  <si>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</si>
  <si>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</si>
  <si>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</si>
  <si>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</si>
  <si>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</si>
  <si>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</si>
  <si>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</si>
  <si>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</si>
  <si>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</si>
  <si>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</si>
  <si>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</si>
  <si>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</si>
  <si>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</si>
  <si>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</si>
  <si>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</si>
  <si>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</si>
  <si>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</si>
  <si>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</si>
  <si>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</si>
  <si>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</si>
  <si>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</si>
  <si>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</si>
  <si>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</si>
  <si>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</si>
  <si>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</si>
  <si>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</si>
  <si>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</si>
  <si>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</si>
  <si>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</si>
  <si>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</si>
  <si>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</si>
  <si>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</si>
  <si>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</si>
  <si>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</si>
  <si>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</si>
  <si>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</si>
  <si>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</si>
  <si>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</si>
  <si>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</si>
  <si>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</si>
  <si>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</si>
  <si>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</si>
  <si>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</si>
  <si>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</si>
  <si>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</si>
  <si>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</si>
  <si>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</si>
  <si>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</si>
  <si>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</si>
  <si>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</si>
  <si>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</si>
  <si>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</si>
  <si>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</si>
  <si>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</si>
  <si>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</si>
  <si>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</si>
  <si>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</si>
  <si>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</si>
  <si>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</si>
  <si>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</si>
  <si>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</si>
  <si>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</si>
  <si>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</si>
  <si>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</si>
  <si>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</si>
  <si>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</si>
  <si>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</si>
  <si>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</si>
  <si>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</si>
  <si>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</si>
  <si>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</si>
  <si>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</si>
  <si>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</si>
  <si>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</si>
  <si>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</si>
  <si>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</si>
  <si>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</si>
  <si>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</si>
  <si>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</si>
  <si>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</si>
  <si>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</si>
  <si>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</si>
  <si>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</si>
  <si>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</si>
  <si>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</si>
  <si>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</si>
  <si>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</si>
  <si>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</si>
  <si>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</si>
  <si>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</si>
  <si>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</si>
  <si>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</si>
  <si>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</si>
  <si>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</si>
  <si>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</si>
  <si>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</si>
  <si>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</si>
  <si>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</si>
  <si>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</si>
  <si>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</si>
  <si>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</si>
  <si>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</si>
  <si>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</si>
  <si>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</si>
  <si>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</si>
  <si>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</si>
  <si>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</si>
  <si>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</si>
  <si>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</si>
  <si>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</si>
  <si>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</si>
  <si>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</si>
  <si>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</si>
  <si>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</si>
  <si>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</si>
  <si>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</si>
  <si>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</si>
  <si>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</si>
  <si>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</si>
  <si>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</si>
  <si>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</si>
  <si>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</si>
  <si>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</si>
  <si>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</si>
  <si>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</si>
  <si>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</si>
  <si>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</si>
  <si>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</si>
  <si>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</si>
  <si>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</si>
  <si>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</si>
  <si>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</si>
  <si>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</si>
  <si>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</si>
  <si>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</si>
  <si>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</si>
  <si>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</si>
  <si>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</si>
  <si>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</si>
  <si>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</si>
  <si>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</si>
  <si>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</si>
  <si>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</si>
  <si>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</si>
  <si>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</si>
  <si>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</si>
  <si>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</si>
  <si>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</si>
  <si>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</si>
  <si>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</si>
  <si>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</si>
  <si>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</si>
  <si>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</si>
  <si>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</si>
  <si>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</si>
  <si>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</si>
  <si>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</si>
  <si>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</si>
  <si>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</si>
  <si>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</si>
  <si>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</si>
  <si>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</si>
  <si>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</si>
  <si>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</si>
  <si>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</si>
  <si>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</si>
  <si>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</si>
  <si>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</si>
  <si>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</si>
  <si>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</si>
  <si>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</si>
  <si>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</si>
  <si>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</si>
  <si>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</si>
  <si>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</si>
  <si>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</si>
  <si>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</si>
  <si>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</si>
  <si>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</si>
  <si>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</si>
  <si>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</si>
  <si>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</si>
  <si>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</si>
  <si>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</si>
  <si>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</si>
  <si>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</si>
  <si>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</si>
  <si>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</si>
  <si>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</si>
  <si>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</si>
  <si>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</si>
  <si>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</si>
  <si>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</si>
  <si>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</si>
  <si>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</si>
  <si>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</si>
  <si>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</si>
  <si>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</si>
  <si>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</si>
  <si>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</si>
  <si>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</si>
  <si>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</si>
  <si>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</si>
  <si>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</si>
  <si>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</si>
  <si>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</si>
  <si>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</si>
  <si>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</si>
  <si>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</si>
  <si>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</si>
  <si>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</si>
  <si>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</si>
  <si>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</si>
  <si>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</si>
  <si>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</si>
  <si>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</si>
  <si>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</si>
  <si>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</si>
  <si>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</si>
  <si>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</si>
  <si>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</si>
  <si>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</si>
  <si>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</si>
  <si>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</si>
  <si>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</si>
  <si>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</si>
  <si>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</si>
  <si>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</si>
  <si>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</si>
  <si>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</si>
  <si>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</si>
  <si>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</si>
  <si>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</si>
  <si>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</si>
  <si>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</si>
  <si>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</si>
  <si>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</si>
  <si>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</si>
  <si>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</si>
  <si>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</si>
  <si>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</si>
  <si>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</si>
  <si>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</si>
  <si>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</si>
  <si>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</si>
  <si>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</si>
  <si>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</si>
  <si>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</si>
  <si>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</si>
  <si>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</si>
  <si>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</si>
  <si>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</si>
  <si>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</si>
  <si>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</si>
  <si>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</si>
  <si>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</si>
  <si>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</si>
  <si>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</si>
  <si>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</si>
  <si>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</si>
  <si>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</si>
  <si>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</si>
  <si>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</si>
  <si>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</si>
  <si>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</si>
  <si>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</si>
  <si>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</si>
  <si>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</si>
  <si>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</si>
  <si>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</si>
  <si>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</si>
  <si>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</si>
  <si>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</si>
  <si>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</si>
  <si>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</si>
  <si>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</si>
  <si>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</si>
  <si>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</si>
  <si>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</si>
  <si>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</si>
  <si>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</si>
  <si>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</si>
  <si>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</si>
  <si>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</si>
  <si>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</si>
  <si>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</si>
  <si>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</si>
  <si>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</si>
  <si>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</si>
  <si>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</si>
  <si>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</si>
  <si>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</si>
  <si>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</si>
  <si>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</si>
  <si>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</si>
  <si>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</si>
  <si>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</si>
  <si>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</si>
  <si>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</si>
  <si>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</si>
  <si>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</si>
  <si>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</si>
  <si>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</si>
  <si>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</si>
  <si>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</si>
  <si>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</si>
  <si>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</si>
  <si>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</si>
  <si>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</si>
  <si>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</si>
  <si>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</si>
  <si>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</si>
  <si>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</si>
  <si>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</si>
  <si>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</si>
  <si>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</si>
  <si>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</si>
  <si>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</si>
  <si>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</si>
  <si>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</si>
  <si>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</si>
  <si>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</si>
  <si>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</si>
  <si>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</si>
  <si>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</si>
  <si>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</si>
  <si>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</si>
  <si>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</si>
  <si>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</si>
  <si>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</si>
  <si>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</si>
  <si>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</si>
  <si>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</si>
  <si>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</si>
  <si>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</si>
  <si>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</si>
  <si>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</si>
  <si>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</si>
  <si>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</si>
  <si>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</si>
  <si>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</si>
  <si>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</si>
  <si>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</si>
  <si>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</si>
  <si>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</si>
  <si>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</si>
  <si>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</si>
  <si>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</si>
  <si>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</si>
  <si>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</si>
  <si>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</si>
  <si>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</si>
  <si>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</si>
  <si>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</si>
  <si>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</si>
  <si>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</si>
  <si>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</si>
  <si>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</si>
  <si>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</si>
  <si>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</si>
  <si>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</si>
  <si>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</si>
  <si>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</si>
  <si>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</si>
  <si>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</si>
  <si>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</si>
  <si>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</si>
  <si>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</si>
  <si>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</si>
  <si>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</si>
  <si>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</si>
  <si>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</si>
  <si>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</si>
  <si>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</si>
  <si>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</si>
  <si>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</si>
  <si>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</si>
  <si>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</si>
  <si>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</si>
  <si>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</si>
  <si>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</si>
  <si>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</si>
  <si>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</si>
  <si>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</si>
  <si>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</si>
  <si>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</si>
  <si>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</si>
  <si>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</si>
  <si>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</si>
  <si>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</si>
  <si>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</si>
  <si>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</si>
  <si>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</si>
  <si>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</si>
  <si>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</si>
  <si>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</si>
  <si>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</si>
  <si>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</si>
  <si>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</si>
  <si>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</si>
  <si>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</si>
  <si>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</si>
  <si>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</si>
  <si>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</si>
  <si>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</si>
  <si>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</si>
  <si>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</si>
  <si>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</si>
  <si>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</si>
  <si>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</si>
  <si>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</si>
  <si>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</si>
  <si>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</si>
  <si>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</si>
  <si>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</si>
  <si>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</si>
  <si>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</si>
  <si>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</si>
  <si>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</si>
  <si>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</si>
  <si>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</si>
  <si>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</si>
  <si>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</si>
  <si>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</si>
  <si>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</si>
  <si>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</si>
  <si>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</si>
  <si>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</si>
  <si>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</si>
  <si>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</si>
  <si>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</si>
  <si>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</si>
  <si>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</si>
  <si>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</si>
  <si>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</si>
  <si>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</si>
  <si>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</si>
  <si>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</si>
  <si>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</si>
  <si>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</si>
  <si>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</si>
  <si>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</si>
  <si>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</si>
  <si>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</si>
  <si>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</si>
  <si>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</si>
  <si>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</si>
  <si>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</si>
  <si>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</si>
  <si>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</si>
  <si>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</si>
  <si>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</si>
  <si>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</si>
  <si>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</si>
  <si>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</si>
  <si>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</si>
  <si>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</si>
  <si>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</si>
  <si>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</si>
  <si>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</si>
  <si>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</si>
  <si>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</si>
  <si>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</si>
  <si>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</si>
  <si>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</si>
  <si>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</si>
  <si>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</si>
  <si>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</si>
  <si>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</si>
  <si>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</si>
  <si>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</si>
  <si>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</si>
  <si>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</si>
  <si>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</si>
  <si>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</si>
  <si>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</si>
  <si>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</si>
  <si>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</si>
  <si>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</si>
  <si>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</si>
  <si>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</si>
  <si>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</si>
  <si>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</si>
  <si>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</si>
  <si>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</si>
  <si>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</si>
  <si>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</si>
  <si>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</si>
  <si>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</si>
  <si>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</si>
  <si>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</si>
  <si>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</si>
  <si>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</si>
  <si>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</si>
  <si>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</si>
  <si>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</si>
  <si>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</si>
  <si>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</si>
  <si>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</si>
  <si>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</si>
  <si>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</si>
  <si>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</si>
  <si>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</si>
  <si>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</si>
  <si>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</si>
  <si>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</si>
  <si>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</si>
  <si>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</si>
  <si>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</si>
  <si>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</si>
  <si>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</si>
  <si>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</si>
  <si>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</si>
  <si>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</si>
  <si>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</si>
  <si>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</si>
  <si>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</si>
  <si>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</si>
  <si>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</si>
  <si>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</si>
  <si>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</si>
  <si>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</si>
  <si>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</si>
  <si>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</si>
  <si>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</si>
  <si>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</si>
  <si>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</si>
  <si>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</si>
  <si>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</si>
  <si>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</si>
  <si>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</si>
  <si>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</si>
  <si>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</si>
  <si>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</si>
  <si>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</si>
  <si>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</si>
  <si>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</si>
  <si>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</si>
  <si>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</si>
  <si>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</si>
  <si>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</si>
  <si>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</si>
  <si>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</si>
  <si>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</si>
  <si>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</si>
  <si>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</si>
  <si>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</si>
  <si>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</si>
  <si>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</si>
  <si>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</si>
  <si>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</si>
  <si>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</si>
  <si>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</si>
  <si>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</si>
  <si>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</si>
  <si>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</si>
  <si>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</si>
  <si>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</si>
  <si>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</si>
  <si>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</si>
  <si>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</si>
  <si>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</si>
  <si>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</si>
  <si>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</si>
  <si>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</si>
  <si>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</si>
  <si>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</si>
  <si>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</si>
  <si>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</si>
  <si>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</si>
  <si>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</si>
  <si>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</si>
  <si>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</si>
  <si>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</si>
  <si>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</si>
  <si>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</si>
  <si>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</si>
  <si>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</si>
  <si>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</si>
  <si>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</si>
  <si>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</si>
  <si>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</si>
  <si>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</si>
  <si>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</si>
  <si>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</si>
  <si>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</si>
  <si>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</si>
  <si>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</si>
  <si>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</si>
  <si>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</si>
  <si>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</si>
  <si>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</si>
  <si>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</si>
  <si>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</si>
  <si>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</si>
  <si>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</si>
  <si>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</si>
  <si>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</si>
  <si>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</si>
  <si>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</si>
  <si>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</si>
  <si>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</si>
  <si>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</si>
  <si>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</si>
  <si>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</si>
  <si>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</si>
  <si>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</si>
  <si>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</si>
  <si>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</si>
  <si>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</si>
  <si>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</si>
  <si>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</si>
  <si>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</si>
  <si>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</si>
  <si>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</si>
  <si>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</si>
  <si>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</si>
  <si>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</si>
  <si>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</si>
  <si>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</si>
  <si>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</si>
  <si>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</si>
  <si>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</si>
  <si>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</si>
  <si>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</si>
  <si>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</si>
  <si>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</si>
  <si>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</si>
  <si>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</si>
  <si>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</si>
  <si>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</si>
  <si>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</si>
  <si>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</si>
  <si>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</si>
  <si>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</si>
  <si>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</si>
  <si>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</si>
  <si>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</si>
  <si>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</si>
  <si>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</si>
  <si>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</si>
  <si>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</si>
  <si>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</si>
  <si>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</si>
  <si>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</si>
  <si>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</si>
  <si>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</si>
  <si>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</si>
  <si>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</si>
  <si>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</si>
  <si>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</si>
  <si>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</si>
  <si>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</si>
  <si>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</si>
  <si>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</si>
  <si>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</si>
  <si>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</si>
  <si>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</si>
  <si>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</si>
  <si>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</si>
  <si>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</si>
  <si>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</si>
  <si>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</si>
  <si>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</si>
  <si>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</si>
  <si>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</si>
  <si>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</si>
  <si>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</si>
  <si>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</si>
  <si>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</si>
  <si>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</si>
  <si>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</si>
  <si>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</si>
  <si>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</si>
  <si>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</si>
  <si>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</si>
  <si>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</si>
  <si>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</si>
  <si>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</si>
  <si>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</si>
  <si>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</si>
  <si>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</si>
  <si>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</si>
  <si>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</si>
  <si>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</si>
  <si>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</si>
  <si>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</si>
  <si>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</si>
  <si>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</si>
  <si>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</si>
  <si>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</si>
  <si>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</si>
  <si>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</si>
  <si>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</si>
  <si>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</si>
  <si>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</si>
  <si>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</si>
  <si>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</si>
  <si>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</si>
  <si>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</si>
  <si>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</si>
  <si>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</si>
  <si>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</si>
  <si>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</si>
  <si>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</si>
  <si>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</si>
  <si>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</si>
  <si>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</si>
  <si>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</si>
  <si>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</si>
  <si>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</si>
  <si>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</si>
  <si>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</si>
  <si>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</si>
  <si>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</si>
  <si>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</si>
  <si>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</si>
  <si>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</si>
  <si>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</si>
  <si>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</si>
  <si>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</si>
  <si>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</si>
  <si>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</si>
  <si>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</si>
  <si>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</si>
  <si>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</si>
  <si>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</si>
  <si>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</si>
  <si>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</si>
  <si>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</si>
  <si>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</si>
  <si>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</si>
  <si>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</si>
  <si>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</si>
  <si>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</si>
  <si>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</si>
  <si>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</si>
  <si>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</si>
  <si>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</si>
  <si>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</si>
  <si>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</si>
  <si>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</si>
  <si>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</si>
  <si>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</si>
  <si>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</si>
  <si>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</si>
  <si>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</si>
  <si>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</si>
  <si>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</si>
  <si>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</si>
  <si>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</si>
  <si>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</si>
  <si>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</si>
  <si>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</si>
  <si>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</si>
  <si>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</si>
  <si>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</si>
  <si>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</si>
  <si>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</si>
  <si>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</si>
  <si>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</si>
  <si>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</si>
  <si>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</si>
  <si>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</si>
  <si>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</si>
  <si>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</si>
  <si>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</si>
  <si>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</si>
  <si>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</si>
  <si>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</si>
  <si>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</si>
  <si>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</si>
  <si>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</si>
  <si>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</si>
  <si>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</si>
  <si>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</si>
  <si>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</si>
  <si>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</si>
  <si>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</si>
  <si>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</si>
  <si>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</si>
  <si>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</si>
  <si>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</si>
  <si>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</si>
  <si>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</si>
  <si>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</si>
  <si>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</si>
  <si>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</si>
  <si>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</si>
  <si>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</si>
  <si>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</si>
  <si>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</si>
  <si>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</si>
  <si>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</si>
  <si>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</si>
  <si>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</si>
  <si>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</si>
  <si>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</si>
  <si>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</si>
  <si>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</si>
  <si>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</si>
  <si>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</si>
  <si>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</si>
  <si>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</si>
  <si>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</si>
  <si>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</si>
  <si>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</si>
  <si>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</si>
  <si>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</si>
  <si>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</si>
  <si>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</si>
  <si>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</si>
  <si>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</si>
  <si>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</si>
  <si>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</si>
  <si>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</si>
  <si>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</si>
  <si>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</si>
  <si>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</si>
  <si>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</si>
  <si>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</si>
  <si>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</si>
  <si>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</si>
  <si>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</si>
  <si>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</si>
  <si>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</si>
  <si>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</si>
  <si>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</si>
  <si>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</si>
  <si>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</si>
  <si>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</si>
  <si>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</si>
  <si>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</si>
  <si>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</si>
  <si>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</si>
  <si>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</si>
  <si>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</si>
  <si>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</si>
  <si>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</si>
  <si>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</si>
  <si>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</si>
  <si>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</si>
  <si>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</si>
  <si>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</si>
  <si>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</si>
  <si>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</si>
  <si>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</si>
  <si>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</si>
  <si>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</si>
  <si>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</si>
  <si>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</si>
  <si>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</si>
  <si>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</si>
  <si>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</si>
  <si>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</si>
  <si>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</si>
  <si>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</si>
  <si>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</si>
  <si>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</si>
  <si>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</si>
  <si>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</si>
  <si>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</si>
  <si>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</si>
  <si>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</si>
  <si>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</si>
  <si>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</si>
  <si>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</si>
  <si>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</si>
  <si>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</si>
  <si>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</si>
  <si>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</si>
  <si>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</si>
  <si>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</si>
  <si>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</si>
  <si>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</si>
  <si>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</si>
  <si>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</si>
  <si>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</si>
  <si>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</si>
  <si>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</si>
  <si>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</si>
  <si>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</si>
  <si>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</si>
  <si>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</si>
  <si>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</si>
  <si>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</si>
  <si>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</si>
  <si>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</si>
  <si>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</si>
  <si>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</si>
  <si>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</si>
  <si>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</si>
  <si>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</si>
  <si>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</si>
  <si>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</si>
  <si>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</si>
  <si>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</si>
  <si>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</si>
  <si>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</si>
  <si>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</si>
  <si>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</si>
  <si>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</si>
  <si>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</si>
  <si>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</si>
  <si>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</si>
  <si>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</si>
  <si>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</si>
  <si>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</si>
  <si>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</si>
  <si>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</si>
  <si>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</si>
  <si>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</si>
  <si>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</si>
  <si>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</si>
  <si>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</si>
  <si>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</si>
  <si>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</si>
  <si>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</si>
  <si>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</si>
  <si>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</si>
  <si>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</si>
  <si>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</si>
  <si>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</si>
  <si>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</si>
  <si>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</si>
  <si>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</si>
  <si>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</si>
  <si>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</si>
  <si>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</si>
  <si>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</si>
  <si>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</si>
  <si>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</si>
  <si>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</si>
  <si>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</si>
  <si>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</si>
  <si>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</si>
  <si>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</si>
  <si>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</si>
  <si>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</si>
  <si>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</si>
  <si>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</si>
  <si>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</si>
  <si>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</si>
  <si>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</si>
  <si>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</si>
  <si>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</si>
  <si>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</si>
  <si>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</si>
  <si>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</si>
  <si>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</si>
  <si>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</si>
  <si>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</si>
  <si>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</si>
  <si>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</si>
  <si>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</si>
  <si>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</si>
  <si>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</si>
  <si>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</si>
  <si>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</si>
  <si>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</si>
  <si>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</si>
  <si>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</si>
  <si>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</si>
  <si>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</si>
  <si>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</si>
  <si>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</si>
  <si>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</si>
  <si>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</si>
  <si>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</si>
  <si>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</si>
  <si>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</si>
  <si>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</si>
  <si>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</si>
  <si>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</si>
  <si>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</si>
  <si>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</si>
  <si>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</si>
  <si>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</si>
  <si>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</si>
  <si>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</si>
  <si>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</si>
  <si>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</si>
  <si>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</si>
  <si>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</si>
  <si>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</si>
  <si>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</si>
  <si>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</si>
  <si>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</si>
  <si>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</si>
  <si>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</si>
  <si>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</si>
  <si>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</si>
  <si>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</si>
  <si>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</si>
  <si>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</si>
  <si>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</si>
  <si>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</si>
  <si>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</si>
  <si>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</si>
  <si>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</si>
  <si>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</si>
  <si>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</si>
  <si>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</si>
  <si>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</si>
  <si>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</si>
  <si>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</si>
  <si>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</si>
  <si>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</si>
  <si>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</si>
  <si>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</si>
  <si>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</si>
  <si>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</si>
  <si>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</si>
  <si>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</si>
  <si>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</si>
  <si>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</si>
  <si>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</si>
  <si>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</si>
  <si>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</si>
  <si>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</si>
  <si>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</si>
  <si>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</si>
  <si>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</si>
  <si>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</si>
  <si>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</si>
  <si>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</si>
  <si>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</si>
  <si>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</si>
  <si>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</si>
  <si>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</si>
  <si>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</si>
  <si>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</si>
  <si>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</si>
  <si>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</si>
  <si>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</si>
  <si>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</si>
  <si>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</si>
  <si>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</si>
  <si>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</si>
  <si>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</si>
  <si>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</si>
  <si>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</si>
  <si>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</si>
  <si>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</si>
  <si>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</si>
  <si>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</si>
  <si>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</si>
  <si>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</si>
  <si>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</si>
  <si>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</si>
  <si>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</si>
  <si>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</si>
  <si>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</si>
  <si>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</si>
  <si>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</si>
  <si>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</si>
  <si>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</si>
  <si>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</si>
  <si>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</si>
  <si>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</si>
  <si>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</si>
  <si>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</si>
  <si>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</si>
  <si>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</si>
  <si>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</si>
  <si>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</si>
  <si>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</si>
  <si>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</si>
  <si>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</si>
  <si>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</si>
  <si>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</si>
  <si>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</si>
  <si>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</si>
  <si>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</si>
  <si>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</si>
  <si>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</si>
  <si>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</si>
  <si>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</si>
  <si>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</si>
  <si>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</si>
  <si>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</si>
  <si>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</si>
  <si>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</si>
  <si>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</si>
  <si>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</si>
  <si>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</si>
  <si>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</si>
  <si>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</si>
  <si>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</si>
  <si>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</si>
  <si>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</si>
  <si>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</si>
  <si>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</si>
  <si>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</si>
  <si>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</si>
  <si>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</si>
  <si>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</si>
  <si>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</si>
  <si>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</si>
  <si>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</si>
  <si>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</si>
  <si>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</si>
  <si>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</si>
  <si>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</si>
  <si>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</si>
  <si>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</si>
  <si>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</si>
  <si>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</si>
  <si>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</si>
  <si>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</si>
  <si>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</si>
  <si>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</si>
  <si>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</si>
  <si>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</si>
  <si>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</si>
  <si>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</si>
  <si>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</si>
  <si>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</si>
  <si>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</si>
  <si>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</si>
  <si>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</si>
  <si>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</si>
  <si>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</si>
  <si>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</si>
  <si>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</si>
  <si>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</si>
  <si>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</si>
  <si>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</si>
  <si>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</si>
  <si>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</si>
  <si>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</si>
  <si>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</si>
  <si>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</si>
  <si>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</si>
  <si>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</si>
  <si>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</si>
  <si>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</si>
  <si>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</si>
  <si>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</si>
  <si>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</si>
  <si>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</si>
  <si>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</si>
  <si>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</si>
  <si>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</si>
  <si>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</si>
  <si>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</si>
  <si>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</si>
  <si>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</si>
  <si>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</si>
  <si>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</si>
  <si>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</si>
  <si>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</si>
  <si>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</si>
  <si>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</si>
  <si>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</si>
  <si>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</si>
  <si>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</si>
  <si>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</si>
  <si>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</si>
  <si>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</si>
  <si>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</si>
  <si>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</si>
  <si>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</si>
  <si>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</si>
  <si>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</si>
  <si>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</si>
  <si>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</si>
  <si>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</si>
  <si>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</si>
  <si>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</si>
  <si>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</si>
  <si>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</si>
  <si>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</si>
  <si>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</si>
  <si>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</si>
  <si>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</si>
  <si>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</si>
  <si>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</si>
  <si>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</si>
  <si>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</si>
  <si>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</si>
  <si>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</si>
  <si>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</si>
  <si>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</si>
  <si>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</si>
  <si>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</si>
  <si>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</si>
  <si>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</si>
  <si>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</si>
  <si>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</si>
  <si>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</si>
  <si>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</si>
  <si>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</si>
  <si>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</si>
  <si>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</si>
  <si>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</si>
  <si>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</si>
  <si>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</si>
  <si>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</si>
  <si>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</si>
  <si>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</si>
  <si>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</si>
  <si>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</si>
  <si>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</si>
  <si>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</si>
  <si>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</si>
  <si>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</si>
  <si>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</si>
  <si>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</si>
  <si>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</si>
  <si>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</si>
  <si>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</si>
  <si>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</si>
  <si>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</si>
  <si>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</si>
  <si>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</si>
  <si>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</si>
  <si>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</si>
  <si>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</si>
  <si>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</si>
  <si>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</si>
  <si>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</si>
  <si>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</si>
  <si>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</si>
  <si>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</si>
  <si>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</si>
  <si>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</si>
  <si>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</si>
  <si>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</si>
  <si>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</si>
  <si>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</si>
  <si>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</si>
  <si>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</si>
  <si>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</si>
  <si>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</si>
  <si>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</si>
  <si>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</si>
  <si>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</si>
  <si>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</si>
  <si>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</si>
  <si>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</si>
  <si>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</si>
  <si>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</si>
  <si>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</si>
  <si>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</si>
  <si>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</si>
  <si>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</si>
  <si>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</si>
  <si>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</si>
  <si>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</si>
  <si>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</si>
  <si>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</si>
  <si>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</si>
  <si>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</si>
  <si>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</si>
  <si>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</si>
  <si>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</si>
  <si>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</si>
  <si>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</si>
  <si>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</si>
  <si>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</si>
  <si>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</si>
  <si>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</si>
  <si>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</si>
  <si>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</si>
  <si>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</si>
  <si>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</si>
  <si>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</si>
  <si>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</si>
  <si>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</si>
  <si>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</si>
  <si>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</si>
  <si>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</si>
  <si>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</si>
  <si>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</si>
  <si>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</si>
  <si>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</si>
  <si>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</si>
  <si>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</si>
  <si>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</si>
  <si>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</si>
  <si>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</si>
  <si>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</si>
  <si>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</si>
  <si>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</si>
  <si>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</si>
  <si>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</si>
  <si>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</si>
  <si>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</si>
  <si>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</si>
  <si>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</si>
  <si>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</si>
  <si>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</si>
  <si>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</si>
  <si>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</si>
  <si>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</si>
  <si>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</si>
  <si>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</si>
  <si>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</si>
  <si>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</si>
  <si>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</si>
  <si>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</si>
  <si>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</si>
  <si>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</si>
  <si>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</si>
  <si>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</si>
  <si>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</si>
  <si>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</si>
  <si>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</si>
  <si>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</si>
  <si>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</si>
  <si>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</si>
  <si>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</si>
  <si>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</si>
  <si>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</si>
  <si>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</si>
  <si>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</si>
  <si>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</si>
  <si>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</si>
  <si>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</si>
  <si>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</si>
  <si>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</si>
  <si>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</si>
  <si>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</si>
  <si>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</si>
  <si>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</si>
  <si>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</si>
  <si>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</si>
  <si>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</si>
  <si>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</si>
  <si>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</si>
  <si>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</si>
  <si>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</si>
  <si>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</si>
  <si>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</si>
  <si>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</si>
  <si>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</si>
  <si>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</si>
  <si>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</si>
  <si>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</si>
  <si>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</si>
  <si>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</si>
  <si>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</si>
  <si>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</si>
  <si>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</si>
  <si>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</si>
  <si>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</si>
  <si>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</si>
  <si>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</si>
  <si>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</si>
  <si>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</si>
  <si>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</si>
  <si>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</si>
  <si>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</si>
  <si>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</si>
  <si>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</si>
  <si>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</si>
  <si>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</si>
  <si>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</si>
  <si>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</si>
  <si>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</si>
  <si>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</si>
  <si>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</si>
  <si>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</si>
  <si>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</si>
  <si>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</si>
  <si>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</si>
  <si>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</si>
  <si>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</si>
  <si>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</si>
  <si>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</si>
  <si>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</si>
  <si>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</si>
  <si>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</si>
  <si>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</si>
  <si>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</si>
  <si>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</si>
  <si>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</si>
  <si>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</si>
  <si>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</si>
  <si>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</si>
  <si>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</si>
  <si>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</si>
  <si>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</si>
  <si>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</si>
  <si>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</si>
  <si>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</si>
  <si>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</si>
  <si>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</si>
  <si>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</si>
  <si>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</si>
  <si>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</si>
  <si>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</si>
  <si>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</si>
  <si>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</si>
  <si>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</si>
  <si>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</si>
  <si>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</si>
  <si>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</si>
  <si>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</si>
  <si>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</si>
  <si>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</si>
  <si>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</si>
  <si>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</si>
  <si>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</si>
  <si>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</si>
  <si>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</si>
  <si>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</si>
  <si>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</si>
  <si>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</si>
  <si>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</si>
  <si>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</si>
  <si>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</si>
  <si>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</si>
  <si>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</si>
  <si>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</si>
  <si>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</si>
  <si>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</si>
  <si>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</si>
  <si>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</si>
  <si>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</si>
  <si>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</si>
  <si>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</si>
  <si>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</si>
  <si>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</si>
  <si>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</si>
  <si>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</si>
  <si>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</si>
  <si>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</si>
  <si>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</si>
  <si>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</si>
  <si>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</si>
  <si>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</si>
  <si>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</si>
  <si>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</si>
  <si>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</si>
  <si>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</si>
  <si>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</si>
  <si>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</si>
  <si>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</si>
  <si>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</si>
  <si>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</si>
  <si>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</si>
  <si>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</si>
  <si>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</si>
  <si>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</si>
  <si>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</si>
  <si>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</si>
  <si>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</si>
  <si>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</si>
  <si>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</si>
  <si>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</si>
  <si>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</si>
  <si>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</si>
  <si>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</si>
  <si>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</si>
  <si>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</si>
  <si>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</si>
  <si>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</si>
  <si>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</si>
  <si>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</si>
  <si>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</si>
  <si>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</si>
  <si>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</si>
  <si>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</si>
  <si>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</si>
  <si>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</si>
  <si>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</si>
  <si>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</si>
  <si>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</si>
  <si>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</si>
  <si>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</si>
  <si>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</si>
  <si>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</si>
  <si>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</si>
  <si>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</si>
  <si>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</si>
  <si>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</si>
  <si>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</si>
  <si>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</si>
  <si>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</si>
  <si>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</si>
  <si>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</si>
  <si>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</si>
  <si>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</si>
  <si>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</si>
  <si>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</si>
  <si>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</si>
  <si>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</si>
  <si>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</si>
  <si>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</si>
  <si>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</si>
  <si>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</si>
  <si>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</si>
  <si>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</si>
  <si>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</si>
  <si>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</si>
  <si>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</si>
  <si>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</si>
  <si>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</si>
  <si>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</si>
  <si>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</si>
  <si>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</si>
  <si>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</si>
  <si>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</si>
  <si>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</si>
  <si>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</si>
  <si>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</si>
  <si>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</si>
  <si>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</si>
  <si>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</si>
  <si>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</si>
  <si>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</si>
  <si>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</si>
  <si>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</si>
  <si>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</si>
  <si>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</si>
  <si>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</si>
  <si>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</si>
  <si>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</si>
  <si>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</si>
  <si>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</si>
  <si>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</si>
  <si>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</si>
  <si>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</si>
  <si>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</si>
  <si>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</si>
  <si>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</si>
  <si>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</si>
  <si>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</si>
  <si>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</si>
  <si>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</si>
  <si>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</si>
  <si>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</si>
  <si>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</si>
  <si>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</si>
  <si>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</si>
  <si>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</si>
  <si>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</si>
  <si>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</si>
  <si>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</si>
  <si>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</si>
  <si>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</si>
  <si>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</si>
  <si>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</si>
  <si>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</si>
  <si>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</si>
  <si>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</si>
  <si>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</si>
  <si>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</si>
  <si>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</si>
  <si>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</si>
  <si>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</si>
  <si>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</si>
  <si>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</si>
  <si>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</si>
  <si>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</si>
  <si>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</si>
  <si>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</si>
  <si>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</si>
  <si>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</si>
  <si>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</si>
  <si>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</si>
  <si>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</si>
  <si>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</si>
  <si>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</si>
  <si>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</si>
  <si>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</si>
  <si>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</si>
  <si>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</si>
  <si>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</si>
  <si>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</si>
  <si>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</si>
  <si>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</si>
  <si>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</si>
  <si>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</si>
  <si>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</si>
  <si>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</si>
  <si>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</si>
  <si>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</si>
  <si>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</si>
  <si>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</si>
  <si>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</si>
  <si>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</si>
  <si>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</si>
  <si>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</si>
  <si>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</si>
  <si>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</si>
  <si>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</si>
  <si>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</si>
  <si>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</si>
  <si>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</si>
  <si>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</si>
  <si>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</si>
  <si>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</si>
  <si>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</si>
  <si>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</si>
  <si>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</si>
  <si>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</si>
  <si>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</si>
  <si>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</si>
  <si>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</si>
  <si>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</si>
  <si>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</si>
  <si>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</si>
  <si>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</si>
  <si>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</si>
  <si>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</si>
  <si>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</si>
  <si>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</si>
  <si>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</si>
  <si>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</si>
  <si>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</si>
  <si>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</si>
  <si>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</si>
  <si>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</si>
  <si>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</si>
  <si>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</si>
  <si>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</si>
  <si>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</si>
  <si>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</si>
  <si>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</si>
  <si>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</si>
  <si>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</si>
  <si>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</si>
  <si>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</si>
  <si>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</si>
  <si>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</si>
  <si>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</si>
  <si>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</si>
  <si>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</si>
  <si>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</si>
  <si>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</si>
  <si>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</si>
  <si>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</si>
  <si>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</si>
  <si>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</si>
  <si>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</si>
  <si>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</si>
  <si>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</si>
  <si>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</si>
  <si>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</si>
  <si>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</si>
  <si>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</si>
  <si>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</si>
  <si>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</si>
  <si>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</si>
  <si>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</si>
  <si>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</si>
  <si>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</si>
  <si>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</si>
  <si>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</si>
  <si>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</si>
  <si>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</si>
  <si>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</si>
  <si>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</si>
  <si>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</si>
  <si>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</si>
  <si>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</si>
  <si>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</si>
  <si>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</si>
  <si>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</si>
  <si>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</si>
  <si>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</si>
  <si>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</si>
  <si>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</si>
  <si>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</si>
  <si>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</si>
  <si>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</si>
  <si>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</si>
  <si>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</si>
  <si>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</si>
  <si>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</si>
  <si>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</si>
  <si>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</si>
  <si>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</si>
  <si>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</si>
  <si>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</si>
  <si>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</si>
  <si>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</si>
  <si>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</si>
  <si>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</si>
  <si>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</si>
  <si>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</si>
  <si>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</si>
  <si>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</si>
  <si>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</si>
  <si>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</si>
  <si>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</si>
  <si>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</si>
  <si>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</si>
  <si>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</si>
  <si>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</si>
  <si>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</si>
  <si>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</si>
  <si>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</si>
  <si>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</si>
  <si>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</si>
  <si>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</si>
  <si>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</si>
  <si>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</si>
  <si>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</si>
  <si>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</si>
  <si>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</si>
  <si>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</si>
  <si>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</si>
  <si>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</si>
  <si>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</si>
  <si>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</si>
  <si>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</si>
  <si>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</si>
  <si>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</si>
  <si>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</si>
  <si>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</si>
  <si>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</si>
  <si>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</si>
  <si>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</si>
  <si>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</si>
  <si>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</si>
  <si>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</si>
  <si>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</si>
  <si>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</si>
  <si>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</si>
  <si>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</si>
  <si>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</si>
  <si>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</si>
  <si>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</si>
  <si>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</si>
  <si>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</si>
  <si>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</si>
  <si>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</si>
  <si>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</si>
  <si>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</si>
  <si>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</si>
  <si>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</si>
  <si>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</si>
  <si>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</si>
  <si>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</si>
  <si>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</si>
  <si>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</si>
  <si>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</si>
  <si>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</si>
  <si>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</si>
  <si>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</si>
  <si>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</si>
  <si>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</si>
  <si>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</si>
  <si>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</si>
  <si>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</si>
  <si>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</si>
  <si>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</si>
  <si>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</si>
  <si>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</si>
  <si>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</si>
  <si>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</si>
  <si>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</si>
  <si>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</si>
  <si>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</si>
  <si>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</si>
  <si>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</si>
  <si>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</si>
  <si>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</si>
  <si>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</si>
  <si>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</si>
  <si>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</si>
  <si>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</si>
  <si>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</si>
  <si>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</si>
  <si>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</si>
  <si>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</si>
  <si>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</si>
  <si>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</si>
  <si>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</si>
  <si>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</si>
  <si>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</si>
  <si>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</si>
  <si>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</si>
  <si>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</si>
  <si>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</si>
  <si>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</si>
  <si>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</si>
  <si>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</si>
  <si>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</si>
  <si>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</si>
  <si>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</si>
  <si>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</si>
  <si>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</si>
  <si>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</si>
  <si>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</si>
  <si>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</si>
  <si>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</si>
  <si>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</si>
  <si>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</si>
  <si>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</si>
  <si>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</si>
  <si>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</si>
  <si>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</si>
  <si>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</si>
  <si>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</si>
  <si>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</si>
  <si>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</si>
  <si>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</si>
  <si>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</si>
  <si>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</si>
  <si>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</si>
  <si>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</si>
  <si>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</si>
  <si>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</si>
  <si>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</si>
  <si>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</si>
  <si>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</si>
  <si>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</si>
  <si>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</si>
  <si>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</si>
  <si>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</si>
  <si>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</si>
  <si>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</si>
  <si>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</si>
  <si>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</si>
  <si>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</si>
  <si>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</si>
  <si>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</si>
  <si>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</si>
  <si>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</si>
  <si>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</si>
  <si>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</si>
  <si>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</si>
  <si>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</si>
  <si>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</si>
  <si>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</si>
  <si>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</si>
  <si>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</si>
  <si>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</si>
  <si>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</si>
  <si>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</si>
  <si>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</si>
  <si>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</si>
  <si>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</si>
  <si>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</si>
  <si>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</si>
  <si>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</si>
  <si>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</si>
  <si>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</si>
  <si>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</si>
  <si>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</si>
  <si>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</si>
  <si>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</si>
  <si>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</si>
  <si>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</si>
  <si>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</si>
  <si>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</si>
  <si>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</si>
  <si>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</si>
  <si>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</si>
  <si>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</si>
  <si>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</si>
  <si>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</si>
  <si>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</si>
  <si>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</si>
  <si>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</si>
  <si>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</si>
  <si>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</si>
  <si>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</si>
  <si>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</si>
  <si>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</si>
  <si>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</si>
  <si>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</si>
  <si>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</si>
  <si>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</si>
  <si>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</si>
  <si>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</si>
  <si>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</si>
  <si>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</si>
  <si>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</si>
  <si>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</si>
  <si>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</si>
  <si>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</si>
  <si>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</si>
  <si>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</si>
  <si>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</si>
  <si>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</si>
  <si>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</si>
  <si>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</si>
  <si>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</si>
  <si>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</si>
  <si>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</si>
  <si>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</si>
  <si>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</si>
  <si>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</si>
  <si>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</si>
  <si>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</si>
  <si>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</si>
  <si>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</si>
  <si>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</si>
  <si>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</si>
  <si>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</si>
  <si>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</si>
  <si>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</si>
  <si>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</si>
  <si>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</si>
  <si>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</si>
  <si>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</si>
  <si>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</si>
  <si>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</si>
  <si>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</si>
  <si>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</si>
  <si>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</si>
  <si>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</si>
  <si>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</si>
  <si>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</si>
  <si>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</si>
  <si>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</si>
  <si>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</si>
  <si>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</si>
  <si>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</si>
  <si>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</si>
  <si>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</si>
  <si>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</si>
  <si>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</si>
  <si>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</si>
  <si>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</si>
  <si>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</si>
  <si>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</si>
  <si>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</si>
  <si>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</si>
  <si>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</si>
  <si>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</si>
  <si>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</si>
  <si>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</si>
  <si>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</si>
  <si>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</si>
  <si>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</si>
  <si>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</si>
  <si>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</si>
  <si>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</si>
  <si>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</si>
  <si>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</si>
  <si>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</si>
  <si>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</si>
  <si>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</si>
  <si>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</si>
  <si>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</si>
  <si>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</si>
  <si>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</si>
  <si>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</si>
  <si>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</si>
  <si>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</si>
  <si>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</si>
  <si>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</si>
  <si>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</si>
  <si>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</si>
  <si>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</si>
  <si>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</si>
  <si>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</si>
  <si>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</si>
  <si>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</si>
  <si>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</si>
  <si>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</si>
  <si>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</si>
  <si>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</si>
  <si>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</si>
  <si>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</si>
  <si>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</si>
  <si>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</si>
  <si>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</si>
  <si>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</si>
  <si>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</si>
  <si>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</si>
  <si>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</si>
  <si>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</si>
  <si>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</si>
  <si>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</si>
  <si>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</si>
  <si>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</si>
  <si>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</si>
  <si>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</si>
  <si>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</si>
  <si>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</si>
  <si>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</si>
  <si>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</si>
  <si>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</si>
  <si>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</si>
  <si>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</si>
  <si>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</si>
  <si>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</si>
  <si>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</si>
  <si>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</si>
  <si>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</si>
  <si>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</si>
  <si>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</si>
  <si>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</si>
  <si>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</si>
  <si>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</si>
  <si>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</si>
  <si>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</si>
  <si>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</si>
  <si>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</si>
  <si>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</si>
  <si>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</si>
  <si>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</si>
  <si>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</si>
  <si>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</si>
  <si>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</si>
  <si>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</si>
  <si>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</si>
  <si>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</si>
  <si>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</si>
  <si>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</si>
  <si>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</si>
  <si>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</si>
  <si>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</si>
  <si>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</si>
  <si>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</si>
  <si>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</si>
  <si>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</si>
  <si>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</si>
  <si>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</si>
  <si>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</si>
  <si>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</si>
  <si>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</si>
  <si>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</si>
  <si>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</si>
  <si>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</si>
  <si>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</si>
  <si>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</si>
  <si>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</si>
  <si>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</si>
  <si>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</si>
  <si>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</si>
  <si>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</si>
  <si>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</si>
  <si>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</si>
  <si>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</si>
  <si>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</si>
  <si>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</si>
  <si>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</si>
  <si>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</si>
  <si>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</si>
  <si>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</si>
  <si>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</si>
  <si>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</si>
  <si>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</si>
  <si>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</si>
  <si>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</si>
  <si>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</si>
  <si>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</si>
  <si>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</si>
  <si>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</si>
  <si>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</si>
  <si>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</si>
  <si>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</si>
  <si>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</si>
  <si>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</si>
  <si>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</si>
  <si>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</si>
  <si>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</si>
  <si>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</si>
  <si>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</si>
  <si>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</si>
  <si>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</si>
  <si>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</si>
  <si>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</si>
  <si>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</si>
  <si>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</si>
  <si>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</si>
  <si>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</si>
  <si>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</si>
  <si>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</si>
  <si>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</si>
  <si>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</si>
  <si>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</si>
  <si>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</si>
  <si>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</si>
  <si>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</si>
  <si>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</si>
  <si>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</si>
  <si>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</si>
  <si>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</si>
  <si>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</si>
  <si>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</si>
  <si>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</si>
  <si>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</si>
  <si>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</si>
  <si>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</si>
  <si>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</si>
  <si>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</si>
  <si>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</si>
  <si>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</si>
  <si>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</si>
  <si>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</si>
  <si>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</si>
  <si>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</si>
  <si>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</si>
  <si>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</si>
  <si>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</si>
  <si>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</si>
  <si>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</si>
  <si>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</si>
  <si>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</si>
  <si>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</si>
  <si>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</si>
  <si>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</si>
  <si>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</si>
  <si>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</si>
  <si>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</si>
  <si>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</si>
  <si>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</si>
  <si>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</si>
  <si>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</si>
  <si>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</si>
  <si>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</si>
  <si>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</si>
  <si>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</si>
  <si>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</si>
  <si>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</si>
  <si>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</si>
  <si>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</si>
  <si>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</si>
  <si>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</si>
  <si>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</si>
  <si>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</si>
  <si>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</si>
  <si>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</si>
  <si>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</si>
  <si>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</si>
  <si>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</si>
  <si>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</si>
  <si>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</si>
  <si>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</si>
  <si>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</si>
  <si>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</si>
  <si>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</si>
  <si>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</si>
  <si>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</si>
  <si>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</si>
  <si>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</si>
  <si>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</si>
  <si>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</si>
  <si>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</si>
  <si>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</si>
  <si>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</si>
  <si>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</si>
  <si>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</si>
  <si>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</si>
  <si>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</si>
  <si>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</si>
  <si>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</si>
  <si>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</si>
  <si>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</si>
  <si>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</si>
  <si>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</si>
  <si>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</si>
  <si>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</si>
  <si>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</si>
  <si>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</si>
  <si>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</si>
  <si>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</si>
  <si>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</si>
  <si>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</si>
  <si>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</si>
  <si>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</si>
  <si>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</si>
  <si>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</si>
  <si>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</si>
  <si>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</si>
  <si>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</si>
  <si>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</si>
  <si>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</si>
  <si>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</si>
  <si>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</si>
  <si>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</si>
  <si>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</si>
  <si>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</si>
  <si>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</si>
  <si>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</si>
  <si>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</si>
  <si>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</si>
  <si>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</si>
  <si>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</si>
  <si>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</si>
  <si>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</si>
  <si>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</si>
  <si>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</si>
  <si>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</si>
  <si>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</si>
  <si>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</si>
  <si>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</si>
  <si>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</si>
  <si>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</si>
  <si>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</si>
  <si>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</si>
  <si>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</si>
  <si>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</si>
  <si>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</si>
  <si>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</si>
  <si>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</si>
  <si>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</si>
  <si>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</si>
  <si>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</si>
  <si>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</si>
  <si>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</si>
  <si>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</si>
  <si>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</si>
  <si>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</si>
  <si>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</si>
  <si>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</si>
  <si>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</si>
  <si>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</si>
  <si>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</si>
  <si>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</si>
  <si>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</si>
  <si>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</si>
  <si>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</si>
  <si>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</si>
  <si>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</si>
  <si>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</si>
  <si>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</si>
  <si>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</si>
  <si>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</si>
  <si>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</si>
  <si>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</si>
  <si>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</si>
  <si>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</si>
  <si>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</si>
  <si>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</si>
  <si>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</si>
  <si>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</si>
  <si>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</si>
  <si>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</si>
  <si>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</si>
  <si>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</si>
  <si>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</si>
  <si>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</si>
  <si>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</si>
  <si>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</si>
  <si>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</si>
  <si>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</si>
  <si>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</si>
  <si>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</si>
  <si>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</si>
  <si>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</si>
  <si>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</si>
  <si>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</si>
  <si>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</si>
  <si>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</si>
  <si>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</si>
  <si>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</si>
  <si>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</si>
  <si>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</si>
  <si>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</si>
  <si>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</si>
  <si>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</si>
  <si>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</si>
  <si>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</si>
  <si>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</si>
  <si>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</si>
  <si>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</si>
  <si>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</si>
  <si>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</si>
  <si>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</si>
  <si>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</si>
  <si>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</si>
  <si>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</si>
  <si>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</si>
  <si>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</si>
  <si>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</si>
  <si>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</si>
  <si>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</si>
  <si>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</si>
  <si>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</si>
  <si>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</si>
  <si>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</si>
  <si>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</si>
  <si>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</si>
  <si>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</si>
  <si>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</si>
  <si>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</si>
  <si>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</si>
  <si>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</si>
  <si>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</si>
  <si>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</si>
  <si>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</si>
  <si>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</si>
  <si>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</si>
  <si>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</si>
  <si>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</si>
  <si>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</si>
  <si>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</si>
  <si>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</si>
  <si>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</si>
  <si>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</si>
  <si>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</si>
  <si>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</si>
  <si>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</si>
  <si>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</si>
  <si>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</si>
  <si>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</si>
  <si>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</si>
  <si>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</si>
  <si>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</si>
  <si>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</si>
  <si>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</si>
  <si>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</si>
  <si>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</si>
  <si>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</si>
  <si>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</si>
  <si>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</si>
  <si>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</si>
  <si>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</si>
  <si>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</si>
  <si>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</si>
  <si>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</si>
  <si>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</si>
  <si>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</si>
  <si>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</si>
  <si>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</si>
  <si>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</si>
  <si>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</si>
  <si>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</si>
  <si>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</si>
  <si>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</si>
  <si>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</si>
  <si>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</si>
  <si>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</si>
  <si>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</si>
  <si>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</si>
  <si>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</si>
  <si>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</si>
  <si>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</si>
  <si>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</si>
  <si>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</si>
  <si>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</si>
  <si>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</si>
  <si>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</si>
  <si>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</si>
  <si>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</si>
  <si>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</si>
  <si>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</si>
  <si>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</si>
  <si>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</si>
  <si>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</si>
  <si>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</si>
  <si>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</si>
  <si>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</si>
  <si>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</si>
  <si>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</si>
  <si>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</si>
  <si>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</si>
  <si>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</si>
  <si>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</si>
  <si>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</si>
  <si>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</si>
  <si>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</si>
  <si>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</si>
  <si>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</si>
  <si>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</si>
  <si>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</si>
  <si>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</si>
  <si>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</si>
  <si>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</si>
  <si>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</si>
  <si>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</si>
  <si>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</si>
  <si>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</si>
  <si>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</si>
  <si>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</si>
  <si>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</si>
  <si>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</si>
  <si>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</si>
  <si>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</si>
  <si>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</si>
  <si>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</si>
  <si>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</si>
  <si>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</si>
  <si>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</si>
  <si>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</si>
  <si>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</si>
  <si>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</si>
  <si>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</si>
  <si>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</si>
  <si>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</si>
  <si>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</si>
  <si>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</si>
  <si>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</si>
  <si>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</si>
  <si>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</si>
  <si>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</si>
  <si>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</si>
  <si>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</si>
  <si>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</si>
  <si>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</si>
  <si>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</si>
  <si>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</si>
  <si>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</si>
  <si>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</si>
  <si>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</si>
  <si>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</si>
  <si>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</si>
  <si>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</si>
  <si>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</si>
  <si>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</si>
  <si>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</si>
  <si>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</si>
  <si>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</si>
  <si>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</si>
  <si>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</si>
  <si>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</si>
  <si>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</si>
  <si>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</si>
  <si>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</si>
  <si>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</si>
  <si>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</si>
  <si>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</si>
  <si>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</si>
  <si>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</si>
  <si>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</si>
  <si>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</si>
  <si>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</si>
  <si>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</si>
  <si>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</si>
  <si>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</si>
  <si>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</si>
  <si>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</si>
  <si>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</si>
  <si>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</si>
  <si>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</si>
  <si>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</si>
  <si>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</si>
  <si>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</si>
  <si>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</si>
  <si>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</si>
  <si>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</si>
  <si>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</si>
  <si>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</si>
  <si>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</si>
  <si>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</si>
  <si>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</si>
  <si>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</si>
  <si>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</si>
  <si>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</si>
  <si>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</si>
  <si>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</si>
  <si>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</si>
  <si>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</si>
  <si>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</si>
  <si>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</si>
  <si>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</si>
  <si>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</si>
  <si>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</si>
  <si>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</si>
  <si>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</si>
  <si>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</si>
  <si>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</si>
  <si>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</si>
  <si>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</si>
  <si>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</si>
  <si>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</si>
  <si>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</si>
  <si>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</si>
  <si>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</si>
  <si>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</si>
  <si>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</si>
  <si>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</si>
  <si>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</si>
  <si>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</si>
  <si>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</si>
  <si>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</si>
  <si>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</si>
  <si>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</si>
  <si>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</si>
  <si>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</si>
  <si>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</si>
  <si>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</si>
  <si>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</si>
  <si>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</si>
  <si>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</si>
  <si>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</si>
  <si>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</si>
  <si>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</si>
  <si>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</si>
  <si>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</si>
  <si>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</si>
  <si>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</si>
  <si>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</si>
  <si>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</si>
  <si>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</si>
  <si>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</si>
  <si>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</si>
  <si>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</si>
  <si>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</si>
  <si>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</si>
  <si>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</si>
  <si>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</si>
  <si>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</si>
  <si>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</si>
  <si>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</si>
  <si>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</si>
  <si>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</si>
  <si>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</si>
  <si>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</si>
  <si>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</si>
  <si>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</si>
  <si>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</si>
  <si>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</si>
  <si>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</si>
  <si>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</si>
  <si>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</si>
  <si>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</si>
  <si>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</si>
  <si>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</si>
  <si>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</si>
  <si>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</si>
  <si>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</si>
  <si>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</si>
  <si>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</si>
  <si>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</si>
  <si>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</si>
  <si>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</si>
  <si>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</si>
  <si>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</si>
  <si>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</si>
  <si>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</si>
  <si>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</si>
  <si>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</si>
  <si>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</si>
  <si>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</si>
  <si>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</si>
  <si>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</si>
  <si>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</si>
  <si>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</si>
  <si>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</si>
  <si>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</si>
  <si>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</si>
  <si>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</si>
  <si>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</si>
  <si>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</si>
  <si>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</si>
  <si>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</si>
  <si>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</si>
  <si>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</si>
  <si>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</si>
  <si>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</si>
  <si>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</si>
  <si>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</si>
  <si>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</si>
  <si>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</si>
  <si>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</si>
  <si>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</si>
  <si>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</si>
  <si>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</si>
  <si>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</si>
  <si>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</si>
  <si>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</si>
  <si>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</si>
  <si>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</si>
  <si>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</si>
  <si>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</si>
  <si>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</si>
  <si>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</si>
  <si>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</si>
  <si>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</si>
  <si>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</si>
  <si>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</si>
  <si>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</si>
  <si>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</si>
  <si>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</si>
  <si>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</si>
  <si>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</si>
  <si>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</si>
  <si>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</si>
  <si>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</si>
  <si>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</si>
  <si>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</si>
  <si>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</si>
  <si>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</si>
  <si>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</si>
  <si>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</si>
  <si>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</si>
  <si>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</si>
  <si>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</si>
  <si>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</si>
  <si>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</si>
  <si>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</si>
  <si>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</si>
  <si>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</si>
  <si>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</si>
  <si>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</si>
  <si>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</si>
  <si>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</si>
  <si>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</si>
  <si>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</si>
  <si>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</si>
  <si>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</si>
  <si>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</si>
  <si>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</si>
  <si>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</si>
  <si>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</si>
  <si>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</si>
  <si>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</si>
  <si>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</si>
  <si>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</si>
  <si>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</si>
  <si>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</si>
  <si>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</si>
  <si>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</si>
  <si>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</si>
  <si>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</si>
  <si>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</si>
  <si>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</si>
  <si>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</si>
  <si>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</si>
  <si>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</si>
  <si>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</si>
  <si>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</si>
  <si>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</si>
  <si>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</si>
  <si>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</si>
  <si>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</si>
  <si>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</si>
  <si>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</si>
  <si>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</si>
  <si>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</si>
  <si>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</si>
  <si>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</si>
  <si>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</si>
  <si>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</si>
  <si>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</si>
  <si>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</si>
  <si>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</si>
  <si>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</si>
  <si>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</si>
  <si>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</si>
  <si>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</si>
  <si>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</si>
  <si>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</si>
  <si>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</si>
  <si>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</si>
  <si>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</si>
  <si>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</si>
  <si>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</si>
  <si>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</si>
  <si>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</si>
  <si>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</si>
  <si>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</si>
  <si>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</si>
  <si>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</si>
  <si>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</si>
  <si>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</si>
  <si>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</si>
  <si>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</si>
  <si>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</si>
  <si>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</si>
  <si>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</si>
  <si>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</si>
  <si>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</si>
  <si>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</si>
  <si>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</si>
  <si>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</si>
  <si>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</si>
  <si>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</si>
  <si>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</si>
  <si>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</si>
  <si>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</si>
  <si>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</si>
  <si>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</si>
  <si>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</si>
  <si>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</si>
  <si>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</si>
  <si>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</si>
  <si>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</si>
  <si>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</si>
  <si>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</si>
  <si>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</si>
  <si>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</si>
  <si>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</si>
  <si>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</si>
  <si>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</si>
  <si>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</si>
  <si>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</si>
  <si>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</si>
  <si>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</si>
  <si>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</si>
  <si>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</si>
  <si>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</si>
  <si>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</si>
  <si>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</si>
  <si>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</si>
  <si>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</si>
  <si>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</si>
  <si>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</si>
  <si>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</si>
  <si>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</si>
  <si>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</si>
  <si>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</si>
  <si>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</si>
  <si>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</si>
  <si>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</si>
  <si>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</si>
  <si>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</si>
  <si>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</si>
  <si>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</si>
  <si>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</si>
  <si>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</si>
  <si>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</si>
  <si>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</si>
  <si>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</si>
  <si>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</si>
  <si>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</si>
  <si>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</si>
  <si>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</si>
  <si>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</si>
  <si>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</si>
  <si>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</si>
  <si>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</si>
  <si>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</si>
  <si>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</si>
  <si>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</si>
  <si>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</si>
  <si>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</si>
  <si>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</si>
  <si>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</si>
  <si>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</si>
  <si>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</si>
  <si>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</si>
  <si>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</si>
  <si>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</si>
  <si>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</si>
  <si>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</si>
  <si>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</si>
  <si>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</si>
  <si>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</si>
  <si>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</si>
  <si>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</si>
  <si>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</si>
  <si>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</si>
  <si>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</si>
  <si>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</si>
  <si>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</si>
  <si>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</si>
  <si>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</si>
  <si>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</si>
  <si>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</si>
  <si>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</si>
  <si>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</si>
  <si>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</si>
  <si>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</si>
  <si>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</si>
  <si>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</si>
  <si>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</si>
  <si>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</si>
  <si>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</si>
  <si>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</si>
  <si>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</si>
  <si>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</si>
  <si>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</si>
  <si>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</si>
  <si>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</si>
  <si>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</si>
  <si>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</si>
  <si>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</si>
  <si>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</si>
  <si>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</si>
  <si>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</si>
  <si>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</si>
  <si>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</si>
  <si>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</si>
  <si>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</si>
  <si>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</si>
  <si>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</si>
  <si>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</si>
  <si>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</si>
  <si>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</si>
  <si>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</si>
  <si>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</si>
  <si>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</si>
  <si>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</si>
  <si>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</si>
  <si>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</si>
  <si>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</si>
  <si>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</si>
  <si>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</si>
  <si>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</si>
  <si>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</si>
  <si>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</si>
  <si>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</si>
  <si>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</si>
  <si>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</si>
  <si>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</si>
  <si>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</si>
  <si>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</si>
  <si>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</si>
  <si>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</si>
  <si>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</si>
  <si>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</si>
  <si>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</si>
  <si>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</si>
  <si>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</si>
  <si>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</si>
  <si>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</si>
  <si>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</si>
  <si>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</si>
  <si>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</si>
  <si>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</si>
  <si>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</si>
  <si>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</si>
  <si>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</si>
  <si>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</si>
  <si>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</si>
  <si>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</si>
  <si>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</si>
  <si>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</si>
  <si>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</si>
  <si>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</si>
  <si>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</si>
  <si>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</si>
  <si>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</si>
  <si>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</si>
  <si>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</si>
  <si>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</si>
  <si>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</si>
  <si>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</si>
  <si>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</si>
  <si>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</si>
  <si>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</si>
  <si>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</si>
  <si>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</si>
  <si>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</si>
  <si>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</si>
  <si>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</si>
  <si>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</si>
  <si>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</si>
  <si>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</si>
  <si>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</si>
  <si>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</si>
  <si>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</si>
  <si>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</si>
  <si>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</si>
  <si>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</si>
  <si>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</si>
  <si>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</si>
  <si>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</si>
  <si>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</si>
  <si>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</si>
  <si>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</si>
  <si>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</si>
  <si>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</si>
  <si>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</si>
  <si>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</si>
  <si>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</si>
  <si>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</si>
  <si>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</si>
  <si>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</si>
  <si>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</si>
  <si>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</si>
  <si>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</si>
  <si>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</si>
  <si>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</si>
  <si>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</si>
  <si>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</si>
  <si>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</si>
  <si>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</si>
  <si>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</si>
  <si>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</si>
  <si>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</si>
  <si>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</si>
  <si>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</si>
  <si>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</si>
  <si>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</si>
  <si>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</si>
  <si>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</si>
  <si>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</si>
  <si>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</si>
  <si>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</si>
  <si>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</si>
  <si>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</si>
  <si>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</si>
  <si>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</si>
  <si>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</si>
  <si>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</si>
  <si>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</si>
  <si>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</si>
  <si>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</si>
  <si>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</si>
  <si>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</si>
  <si>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</si>
  <si>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</si>
  <si>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</si>
  <si>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</si>
  <si>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</si>
  <si>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</si>
  <si>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</si>
  <si>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</si>
  <si>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</si>
  <si>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</si>
  <si>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</si>
  <si>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</si>
  <si>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</si>
  <si>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</si>
  <si>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</si>
  <si>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</si>
  <si>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</si>
  <si>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</si>
  <si>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</si>
  <si>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</si>
  <si>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</si>
  <si>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</si>
  <si>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</si>
  <si>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</si>
  <si>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</si>
  <si>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</si>
  <si>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</si>
  <si>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</si>
  <si>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</si>
  <si>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</si>
  <si>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</si>
  <si>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</si>
  <si>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</si>
  <si>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</si>
  <si>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</si>
  <si>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</si>
  <si>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</si>
  <si>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</si>
  <si>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</si>
  <si>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</si>
  <si>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</si>
  <si>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</si>
  <si>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</si>
  <si>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</si>
  <si>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</si>
  <si>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</si>
  <si>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</si>
  <si>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</si>
  <si>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</si>
  <si>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</si>
  <si>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</si>
  <si>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</si>
  <si>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</si>
  <si>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</si>
  <si>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</si>
  <si>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</si>
  <si>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</si>
  <si>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</si>
  <si>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</si>
  <si>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</si>
  <si>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</si>
  <si>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</si>
  <si>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</si>
  <si>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</si>
  <si>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</si>
  <si>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</si>
  <si>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</si>
  <si>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</si>
  <si>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</si>
  <si>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</si>
  <si>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</si>
  <si>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</si>
  <si>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</si>
  <si>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</si>
  <si>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</si>
  <si>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</si>
  <si>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</si>
  <si>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</si>
  <si>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</si>
  <si>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</si>
  <si>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</si>
  <si>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</si>
  <si>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</si>
  <si>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</si>
  <si>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</si>
  <si>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</si>
  <si>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</si>
  <si>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</si>
  <si>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</si>
  <si>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</si>
  <si>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</si>
  <si>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</si>
  <si>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</si>
  <si>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</si>
  <si>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</si>
  <si>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</si>
  <si>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</si>
  <si>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</si>
  <si>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</si>
  <si>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</si>
  <si>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</si>
  <si>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</si>
  <si>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</si>
  <si>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</si>
  <si>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</si>
  <si>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</si>
  <si>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</si>
  <si>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</si>
  <si>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</si>
  <si>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</si>
  <si>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</si>
  <si>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</si>
  <si>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</si>
  <si>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</si>
  <si>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</si>
  <si>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</si>
  <si>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</si>
  <si>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</si>
  <si>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</si>
  <si>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</si>
  <si>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</si>
  <si>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</si>
  <si>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</si>
  <si>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</si>
  <si>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</si>
  <si>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</si>
  <si>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</si>
  <si>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</si>
  <si>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</si>
  <si>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</si>
  <si>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</si>
  <si>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</si>
  <si>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</si>
  <si>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</si>
  <si>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</si>
  <si>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</si>
  <si>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</si>
  <si>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</si>
  <si>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</si>
  <si>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</si>
  <si>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</si>
  <si>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</si>
  <si>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</si>
  <si>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</si>
  <si>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</si>
  <si>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</si>
  <si>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</si>
  <si>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</si>
  <si>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</si>
  <si>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</si>
  <si>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</si>
  <si>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</si>
  <si>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</si>
  <si>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</si>
  <si>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</si>
  <si>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</si>
  <si>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</si>
  <si>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</si>
  <si>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</si>
  <si>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</si>
  <si>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</si>
  <si>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</si>
  <si>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</si>
  <si>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</si>
  <si>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</si>
  <si>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</si>
  <si>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</si>
  <si>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</si>
  <si>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</si>
  <si>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</si>
  <si>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</si>
  <si>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</si>
  <si>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</si>
  <si>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</si>
  <si>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</si>
  <si>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</si>
  <si>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</si>
  <si>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</si>
  <si>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</si>
  <si>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</si>
  <si>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</si>
  <si>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</si>
  <si>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</si>
  <si>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</si>
  <si>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</si>
  <si>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</si>
  <si>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</si>
  <si>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</si>
  <si>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</si>
  <si>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</si>
  <si>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</si>
  <si>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</si>
  <si>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</si>
  <si>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</si>
  <si>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</si>
  <si>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</si>
  <si>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</si>
  <si>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</si>
  <si>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</si>
  <si>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</si>
  <si>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</si>
  <si>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</si>
  <si>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</si>
  <si>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</si>
  <si>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</si>
  <si>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</si>
  <si>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</si>
  <si>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</si>
  <si>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</si>
  <si>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</si>
  <si>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</si>
  <si>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</si>
  <si>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</si>
  <si>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</si>
  <si>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</si>
  <si>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</si>
  <si>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</si>
  <si>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</si>
  <si>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</si>
  <si>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</si>
  <si>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</si>
  <si>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</si>
  <si>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</si>
  <si>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</si>
  <si>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</si>
  <si>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</si>
  <si>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</si>
  <si>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</si>
  <si>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</si>
  <si>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</si>
  <si>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</si>
  <si>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</si>
  <si>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</si>
  <si>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</si>
  <si>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</si>
  <si>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</si>
  <si>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</si>
  <si>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</si>
  <si>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</si>
  <si>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</si>
  <si>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</si>
  <si>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</si>
  <si>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</si>
  <si>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</si>
  <si>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</si>
  <si>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</si>
  <si>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</si>
  <si>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</si>
  <si>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</si>
  <si>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</si>
  <si>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</si>
  <si>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</si>
  <si>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</si>
  <si>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</si>
  <si>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</si>
  <si>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</si>
  <si>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</si>
  <si>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</si>
  <si>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</si>
  <si>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</si>
  <si>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</si>
  <si>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</si>
  <si>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</si>
  <si>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</si>
  <si>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</si>
  <si>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</si>
  <si>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</si>
  <si>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</si>
  <si>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</si>
  <si>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</si>
  <si>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</si>
  <si>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</si>
  <si>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</si>
  <si>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</si>
  <si>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</si>
  <si>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</si>
  <si>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</si>
  <si>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</si>
  <si>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</si>
  <si>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</si>
  <si>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</si>
  <si>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</si>
  <si>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</si>
  <si>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</si>
  <si>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</si>
  <si>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</si>
  <si>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</si>
  <si>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</si>
  <si>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</si>
  <si>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</si>
  <si>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</si>
  <si>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</si>
  <si>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</si>
  <si>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</si>
  <si>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</si>
  <si>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</si>
  <si>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</si>
  <si>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</si>
  <si>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</si>
  <si>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</si>
  <si>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</si>
  <si>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</si>
  <si>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</si>
  <si>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</si>
  <si>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</si>
  <si>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</si>
  <si>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</si>
  <si>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</si>
  <si>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</si>
  <si>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</si>
  <si>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</si>
  <si>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</si>
  <si>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</si>
  <si>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</si>
  <si>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</si>
  <si>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</si>
  <si>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</si>
  <si>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</si>
  <si>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</si>
  <si>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</si>
  <si>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</si>
  <si>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</si>
  <si>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</si>
  <si>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</si>
  <si>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</si>
  <si>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</si>
  <si>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</si>
  <si>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</si>
  <si>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</si>
  <si>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</si>
  <si>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</si>
  <si>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</si>
  <si>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</si>
  <si>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</si>
  <si>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</si>
  <si>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</si>
  <si>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</si>
  <si>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</si>
  <si>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</si>
  <si>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</si>
  <si>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</si>
  <si>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</si>
  <si>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</si>
  <si>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</si>
  <si>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</si>
  <si>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</si>
  <si>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</si>
  <si>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</si>
  <si>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</si>
  <si>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</si>
  <si>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</si>
  <si>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</si>
  <si>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</si>
  <si>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</si>
  <si>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</si>
  <si>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</si>
  <si>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</si>
  <si>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</si>
  <si>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</si>
  <si>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</si>
  <si>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</si>
  <si>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</si>
  <si>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</si>
  <si>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</si>
  <si>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</si>
  <si>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</si>
  <si>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</si>
  <si>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</si>
  <si>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</si>
  <si>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</si>
  <si>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</si>
  <si>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</si>
  <si>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</si>
  <si>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</si>
  <si>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</si>
  <si>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</si>
  <si>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</si>
  <si>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</si>
  <si>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</si>
  <si>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</si>
  <si>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</si>
  <si>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</si>
  <si>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</si>
  <si>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</si>
  <si>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</si>
  <si>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</si>
  <si>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</si>
  <si>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</si>
  <si>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</si>
  <si>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</si>
  <si>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</si>
  <si>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</si>
  <si>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</si>
  <si>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</si>
  <si>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</si>
  <si>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</si>
  <si>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</si>
  <si>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</si>
  <si>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</si>
  <si>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</si>
  <si>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</si>
  <si>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</si>
  <si>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</si>
  <si>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</si>
  <si>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</si>
  <si>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</si>
  <si>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</si>
  <si>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</si>
  <si>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</si>
  <si>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</si>
  <si>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</si>
  <si>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</si>
  <si>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</si>
  <si>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</si>
  <si>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</si>
  <si>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</si>
  <si>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</si>
  <si>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</si>
  <si>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</si>
  <si>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</si>
  <si>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</si>
  <si>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</si>
  <si>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</si>
  <si>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</si>
  <si>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</si>
  <si>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</si>
  <si>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</si>
  <si>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</si>
  <si>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</si>
  <si>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</si>
  <si>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</si>
  <si>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</si>
  <si>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</si>
  <si>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</si>
  <si>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</si>
  <si>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</si>
  <si>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</si>
  <si>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</si>
  <si>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</si>
  <si>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</si>
  <si>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</si>
  <si>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</si>
  <si>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</si>
  <si>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</si>
  <si>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</si>
  <si>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</si>
  <si>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</si>
  <si>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</si>
  <si>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</si>
  <si>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</si>
  <si>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</si>
  <si>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</si>
  <si>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</si>
  <si>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</si>
  <si>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</si>
  <si>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</si>
  <si>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</si>
  <si>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</si>
  <si>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</si>
  <si>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</si>
  <si>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</si>
  <si>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</si>
  <si>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</si>
  <si>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</si>
  <si>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</si>
  <si>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</si>
  <si>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</si>
  <si>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</si>
  <si>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</si>
  <si>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</si>
  <si>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</si>
  <si>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</si>
  <si>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</si>
  <si>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</si>
  <si>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</si>
  <si>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</si>
  <si>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</si>
  <si>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</si>
  <si>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</si>
  <si>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</si>
  <si>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</si>
  <si>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</si>
  <si>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</si>
  <si>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</si>
  <si>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</si>
  <si>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</si>
  <si>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</si>
  <si>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</si>
  <si>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</si>
  <si>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</si>
  <si>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</si>
  <si>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</si>
  <si>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</si>
  <si>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</si>
  <si>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</si>
  <si>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</si>
  <si>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</si>
  <si>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</si>
  <si>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</si>
  <si>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</si>
  <si>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</si>
  <si>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</si>
  <si>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</si>
  <si>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</si>
  <si>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</si>
  <si>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</si>
  <si>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</si>
  <si>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</si>
  <si>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</si>
  <si>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</si>
  <si>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</si>
  <si>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</si>
  <si>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</si>
  <si>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</si>
  <si>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</si>
  <si>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</si>
  <si>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</si>
  <si>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</si>
  <si>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</si>
  <si>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</si>
  <si>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</si>
  <si>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</si>
  <si>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</si>
  <si>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</si>
  <si>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</si>
  <si>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</si>
  <si>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</si>
  <si>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</si>
  <si>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</si>
  <si>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</si>
  <si>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</si>
  <si>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</si>
  <si>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</si>
  <si>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</si>
  <si>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</si>
  <si>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</si>
  <si>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</si>
  <si>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</si>
  <si>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</si>
  <si>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</si>
  <si>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</si>
  <si>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</si>
  <si>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</si>
  <si>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</si>
  <si>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</si>
  <si>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</si>
  <si>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</si>
  <si>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</si>
  <si>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</si>
  <si>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</si>
  <si>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</si>
  <si>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</si>
  <si>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</si>
  <si>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</si>
  <si>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</si>
  <si>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</si>
  <si>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</si>
  <si>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</si>
  <si>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</si>
  <si>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</si>
  <si>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</si>
  <si>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</si>
  <si>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</si>
  <si>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</si>
  <si>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</si>
  <si>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</si>
  <si>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</si>
  <si>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</si>
  <si>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</si>
  <si>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</si>
  <si>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</si>
  <si>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</si>
  <si>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</si>
  <si>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</si>
  <si>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</si>
  <si>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</si>
  <si>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</si>
  <si>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</si>
  <si>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</si>
  <si>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</si>
  <si>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</si>
  <si>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</si>
  <si>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</si>
  <si>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</si>
  <si>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</si>
  <si>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</si>
  <si>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</si>
  <si>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</si>
  <si>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</si>
  <si>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</si>
  <si>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</si>
  <si>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</si>
  <si>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</si>
  <si>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</si>
  <si>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</si>
  <si>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</si>
  <si>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</si>
  <si>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</si>
  <si>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</si>
  <si>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</si>
  <si>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</si>
  <si>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</si>
  <si>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</si>
  <si>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</si>
  <si>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</si>
  <si>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</si>
  <si>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</si>
  <si>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</si>
  <si>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</si>
  <si>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</si>
  <si>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</si>
  <si>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</si>
  <si>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</si>
  <si>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</si>
  <si>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</si>
  <si>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</si>
  <si>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</si>
  <si>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</si>
  <si>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</si>
  <si>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</si>
  <si>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</si>
  <si>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</si>
  <si>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</si>
  <si>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</si>
  <si>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</si>
  <si>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</si>
  <si>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</si>
  <si>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</si>
  <si>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</si>
  <si>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</si>
  <si>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</si>
  <si>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</si>
  <si>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</si>
  <si>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</si>
  <si>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</si>
  <si>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</si>
  <si>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</si>
  <si>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</si>
  <si>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</si>
  <si>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</si>
  <si>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</si>
  <si>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</si>
  <si>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</si>
  <si>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</si>
  <si>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</si>
  <si>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</si>
  <si>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</si>
  <si>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</si>
  <si>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</si>
  <si>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</si>
  <si>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</si>
  <si>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</si>
  <si>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</si>
  <si>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</si>
  <si>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</si>
  <si>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</si>
  <si>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</si>
  <si>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</si>
  <si>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</si>
  <si>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</si>
  <si>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</si>
  <si>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</si>
  <si>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</si>
  <si>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</si>
  <si>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</si>
  <si>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</si>
  <si>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</si>
  <si>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</si>
  <si>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</si>
  <si>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</si>
  <si>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</si>
  <si>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</si>
  <si>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</si>
  <si>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</si>
  <si>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</si>
  <si>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</si>
  <si>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</si>
  <si>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</si>
  <si>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</si>
  <si>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</si>
  <si>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</si>
  <si>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</si>
  <si>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</si>
  <si>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</si>
  <si>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</si>
  <si>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</si>
  <si>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</si>
  <si>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</si>
  <si>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</si>
  <si>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</si>
  <si>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</si>
  <si>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</si>
  <si>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</si>
  <si>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</si>
  <si>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</si>
  <si>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</si>
  <si>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</si>
  <si>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</si>
  <si>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</si>
  <si>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</si>
  <si>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</si>
  <si>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</si>
  <si>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</si>
  <si>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</si>
  <si>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</si>
  <si>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</si>
  <si>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</si>
  <si>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</si>
  <si>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</si>
  <si>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</si>
  <si>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</si>
  <si>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</si>
  <si>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</si>
  <si>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</si>
  <si>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</si>
  <si>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</si>
  <si>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</si>
  <si>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</si>
  <si>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</si>
  <si>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</si>
  <si>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</si>
  <si>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</si>
  <si>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</si>
  <si>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</si>
  <si>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</si>
  <si>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</si>
  <si>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</si>
  <si>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</si>
  <si>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</si>
  <si>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</si>
  <si>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</si>
  <si>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</si>
  <si>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</si>
  <si>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</si>
  <si>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</si>
  <si>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</si>
  <si>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</si>
  <si>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</si>
  <si>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</si>
  <si>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</si>
  <si>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</si>
  <si>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</si>
  <si>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</si>
  <si>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</si>
  <si>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</si>
  <si>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</si>
  <si>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</si>
  <si>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</si>
  <si>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</si>
  <si>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</si>
  <si>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</si>
  <si>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</si>
  <si>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</si>
  <si>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</si>
  <si>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</si>
  <si>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</si>
  <si>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</si>
  <si>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</si>
  <si>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</si>
  <si>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</si>
  <si>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</si>
  <si>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</si>
  <si>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</si>
  <si>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</si>
  <si>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</si>
  <si>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</si>
  <si>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</si>
  <si>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</si>
  <si>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</si>
  <si>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</si>
  <si>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</si>
  <si>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</si>
  <si>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</si>
  <si>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</si>
  <si>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</si>
  <si>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</si>
  <si>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</si>
  <si>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</si>
  <si>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</si>
  <si>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</si>
  <si>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</si>
  <si>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</si>
  <si>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</si>
  <si>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</si>
  <si>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</si>
  <si>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</si>
  <si>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</si>
  <si>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</si>
  <si>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</si>
  <si>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</si>
  <si>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</si>
  <si>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</si>
  <si>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</si>
  <si>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</si>
  <si>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</si>
  <si>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</si>
  <si>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</si>
  <si>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</si>
  <si>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</si>
  <si>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</si>
  <si>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</si>
  <si>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</si>
  <si>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</si>
  <si>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</si>
  <si>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</si>
  <si>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</si>
  <si>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</si>
  <si>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</si>
  <si>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</si>
  <si>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</si>
  <si>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</si>
  <si>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</si>
  <si>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</si>
  <si>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</si>
  <si>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</si>
  <si>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</si>
  <si>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</si>
  <si>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</si>
  <si>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</si>
  <si>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</si>
  <si>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</si>
  <si>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</si>
  <si>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</si>
  <si>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</si>
  <si>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</si>
  <si>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</si>
  <si>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</si>
  <si>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</si>
  <si>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</si>
  <si>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</si>
  <si>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</si>
  <si>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</si>
  <si>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</si>
  <si>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</si>
  <si>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</si>
  <si>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</si>
  <si>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</si>
  <si>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</si>
  <si>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</si>
  <si>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</si>
  <si>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</si>
  <si>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</si>
  <si>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</si>
  <si>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</si>
  <si>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</si>
  <si>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</si>
  <si>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</si>
  <si>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</si>
  <si>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</si>
  <si>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</si>
  <si>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</si>
  <si>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</si>
  <si>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</si>
  <si>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</si>
  <si>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</si>
  <si>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</si>
  <si>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</si>
  <si>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</si>
  <si>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</si>
  <si>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</si>
  <si>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</si>
  <si>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</si>
  <si>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</si>
  <si>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</si>
  <si>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</si>
  <si>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</si>
  <si>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</si>
  <si>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</si>
  <si>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</si>
  <si>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</si>
  <si>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</si>
  <si>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</si>
  <si>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</si>
  <si>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</si>
  <si>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</si>
  <si>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</si>
  <si>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</si>
  <si>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</si>
  <si>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</si>
  <si>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</si>
  <si>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</si>
  <si>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</si>
  <si>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</si>
  <si>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</si>
  <si>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</si>
  <si>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</si>
  <si>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</si>
  <si>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</si>
  <si>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</si>
  <si>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</si>
  <si>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</si>
  <si>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</si>
  <si>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</si>
  <si>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</si>
  <si>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</si>
  <si>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</si>
  <si>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</si>
  <si>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</si>
  <si>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</si>
  <si>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</si>
  <si>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</si>
  <si>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</si>
  <si>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</si>
  <si>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</si>
  <si>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</si>
  <si>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</si>
  <si>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</si>
  <si>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</si>
  <si>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</si>
  <si>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</si>
  <si>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</si>
  <si>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</si>
  <si>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</si>
  <si>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</si>
  <si>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</si>
  <si>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</si>
  <si>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</si>
  <si>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</si>
  <si>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</si>
  <si>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</si>
  <si>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</si>
  <si>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</si>
  <si>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</si>
  <si>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</si>
  <si>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</si>
  <si>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</si>
  <si>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</si>
  <si>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</si>
  <si>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</si>
  <si>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</si>
  <si>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</si>
  <si>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</si>
  <si>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</si>
  <si>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</si>
  <si>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</si>
  <si>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</si>
  <si>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</si>
  <si>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</si>
  <si>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</si>
  <si>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</si>
  <si>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</si>
  <si>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</si>
  <si>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</si>
  <si>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</si>
  <si>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</si>
  <si>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</si>
  <si>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</si>
  <si>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</si>
  <si>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</si>
  <si>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</si>
  <si>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</si>
  <si>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</si>
  <si>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</si>
  <si>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</si>
  <si>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</si>
  <si>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</si>
  <si>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</si>
  <si>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</si>
  <si>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</si>
  <si>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</si>
  <si>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</si>
  <si>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</si>
  <si>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</si>
  <si>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</si>
  <si>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</si>
  <si>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</si>
  <si>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</si>
  <si>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</si>
  <si>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</si>
  <si>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</si>
  <si>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</si>
  <si>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</si>
  <si>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</si>
  <si>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</si>
  <si>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</si>
  <si>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</si>
  <si>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</si>
  <si>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</si>
  <si>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</si>
  <si>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</si>
  <si>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</si>
  <si>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</si>
  <si>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</si>
  <si>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</si>
  <si>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</si>
  <si>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</si>
  <si>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</si>
  <si>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</si>
  <si>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</si>
  <si>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</si>
  <si>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</si>
  <si>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</si>
  <si>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</si>
  <si>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</si>
  <si>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</si>
  <si>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</si>
  <si>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</si>
  <si>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</si>
  <si>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</si>
  <si>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</si>
  <si>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</si>
  <si>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</si>
  <si>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</si>
  <si>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</si>
  <si>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</si>
  <si>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</si>
  <si>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</si>
  <si>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</si>
  <si>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</si>
  <si>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</si>
  <si>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</si>
  <si>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</si>
  <si>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</si>
  <si>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</si>
  <si>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</si>
  <si>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</si>
  <si>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</si>
  <si>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</si>
  <si>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</si>
  <si>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</si>
  <si>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</si>
  <si>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</si>
  <si>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</si>
  <si>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</si>
  <si>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</si>
  <si>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</si>
  <si>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</si>
  <si>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</si>
  <si>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</si>
  <si>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</si>
  <si>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</si>
  <si>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</si>
  <si>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</si>
  <si>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</si>
  <si>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</si>
  <si>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</si>
  <si>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</si>
  <si>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</si>
  <si>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</si>
  <si>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</si>
  <si>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</si>
  <si>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</si>
  <si>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</si>
  <si>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</si>
  <si>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</si>
  <si>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</si>
  <si>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</si>
  <si>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</si>
  <si>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</si>
  <si>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</si>
  <si>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</si>
  <si>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</si>
  <si>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</si>
  <si>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</si>
  <si>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</si>
  <si>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</si>
  <si>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</si>
  <si>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</si>
  <si>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</si>
  <si>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</si>
  <si>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</si>
  <si>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</si>
  <si>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</si>
  <si>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</si>
  <si>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</si>
  <si>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</si>
  <si>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</si>
  <si>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</si>
  <si>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</si>
  <si>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</si>
  <si>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</si>
  <si>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</si>
  <si>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</si>
  <si>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</si>
  <si>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</si>
  <si>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</si>
  <si>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</si>
  <si>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</si>
  <si>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</si>
  <si>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</si>
  <si>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</si>
  <si>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</si>
  <si>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</si>
  <si>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</si>
  <si>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</si>
  <si>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</si>
  <si>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</si>
  <si>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</si>
  <si>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</si>
  <si>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</si>
  <si>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</si>
  <si>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</si>
  <si>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</si>
  <si>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</si>
  <si>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</si>
  <si>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</si>
  <si>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</si>
  <si>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</si>
  <si>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</si>
  <si>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</si>
  <si>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</si>
  <si>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</si>
  <si>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</si>
  <si>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</si>
  <si>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</si>
  <si>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</si>
  <si>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</si>
  <si>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</si>
  <si>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</si>
  <si>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</si>
  <si>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</si>
  <si>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</si>
  <si>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</si>
  <si>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</si>
  <si>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</si>
  <si>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</si>
  <si>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</si>
  <si>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</si>
  <si>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</si>
  <si>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</si>
  <si>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</si>
  <si>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</si>
  <si>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</si>
  <si>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</si>
  <si>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</si>
  <si>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</si>
  <si>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</si>
  <si>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</si>
  <si>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</si>
  <si>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</si>
  <si>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</si>
  <si>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</si>
  <si>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</si>
  <si>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</si>
  <si>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</si>
  <si>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</si>
  <si>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</si>
  <si>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</si>
  <si>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</si>
  <si>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</si>
  <si>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</si>
  <si>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</si>
  <si>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</si>
  <si>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</si>
  <si>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</si>
  <si>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</si>
  <si>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</si>
  <si>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</si>
  <si>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</si>
  <si>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</si>
  <si>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</si>
  <si>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</si>
  <si>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</si>
  <si>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</si>
  <si>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</si>
  <si>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</si>
  <si>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</si>
  <si>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</si>
  <si>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</si>
  <si>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</si>
  <si>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</si>
  <si>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</si>
  <si>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</si>
  <si>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</si>
  <si>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</si>
  <si>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</si>
  <si>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</si>
  <si>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</si>
  <si>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</si>
  <si>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</si>
  <si>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</si>
  <si>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</si>
  <si>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</si>
  <si>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</si>
  <si>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</si>
  <si>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</si>
  <si>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</si>
  <si>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</si>
  <si>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</si>
  <si>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</si>
  <si>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</si>
  <si>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</si>
  <si>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</si>
  <si>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</si>
  <si>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</si>
  <si>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</si>
  <si>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</si>
  <si>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</si>
  <si>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</si>
  <si>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</si>
  <si>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</si>
  <si>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</si>
  <si>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</si>
  <si>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</si>
  <si>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</si>
  <si>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</si>
  <si>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</si>
  <si>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</si>
  <si>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</si>
  <si>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</si>
  <si>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</si>
  <si>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</si>
  <si>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</si>
  <si>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</si>
  <si>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</si>
  <si>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</si>
  <si>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</si>
  <si>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</si>
  <si>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</si>
  <si>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</si>
  <si>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</si>
  <si>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</si>
  <si>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</si>
  <si>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</si>
  <si>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</si>
  <si>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</si>
  <si>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</si>
  <si>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</si>
  <si>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</si>
  <si>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</si>
  <si>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</si>
  <si>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</si>
  <si>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</si>
  <si>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</si>
  <si>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</si>
  <si>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</si>
  <si>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</si>
  <si>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</si>
  <si>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</si>
  <si>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</si>
  <si>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</si>
  <si>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</si>
  <si>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</si>
  <si>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</si>
  <si>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</si>
  <si>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</si>
  <si>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</si>
  <si>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</si>
  <si>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</si>
  <si>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</si>
  <si>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</si>
  <si>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</si>
  <si>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</si>
  <si>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</si>
  <si>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</si>
  <si>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</si>
  <si>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</si>
  <si>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</si>
  <si>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</si>
  <si>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</si>
  <si>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</si>
  <si>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</si>
  <si>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</si>
  <si>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</si>
  <si>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</si>
  <si>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</si>
  <si>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</si>
  <si>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</si>
  <si>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</si>
  <si>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</si>
  <si>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</si>
  <si>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</si>
  <si>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</si>
  <si>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</si>
  <si>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</si>
  <si>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</si>
  <si>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</si>
  <si>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</si>
  <si>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</si>
  <si>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</si>
  <si>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</si>
  <si>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</si>
  <si>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</si>
  <si>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</si>
  <si>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</si>
  <si>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</si>
  <si>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</si>
  <si>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</si>
  <si>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</si>
  <si>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</si>
  <si>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</si>
  <si>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</si>
  <si>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</si>
  <si>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</si>
  <si>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</si>
  <si>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</si>
  <si>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</si>
  <si>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</si>
  <si>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</si>
  <si>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</si>
  <si>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</si>
  <si>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</si>
  <si>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</si>
  <si>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</si>
  <si>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</si>
  <si>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</si>
  <si>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</si>
  <si>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</si>
  <si>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</si>
  <si>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</si>
  <si>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</si>
  <si>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</si>
  <si>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</si>
  <si>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</si>
  <si>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</si>
  <si>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</si>
  <si>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</si>
  <si>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</si>
  <si>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</si>
  <si>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</si>
  <si>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</si>
  <si>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</si>
  <si>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</si>
  <si>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</si>
  <si>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</si>
  <si>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</si>
  <si>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</si>
  <si>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</si>
  <si>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</si>
  <si>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</si>
  <si>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</si>
  <si>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</si>
  <si>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</si>
  <si>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</si>
  <si>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</si>
  <si>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</si>
  <si>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</si>
  <si>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</si>
  <si>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</si>
  <si>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</si>
  <si>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</si>
  <si>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</si>
  <si>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</si>
  <si>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</si>
  <si>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</si>
  <si>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</si>
  <si>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</si>
  <si>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</si>
  <si>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</si>
  <si>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</si>
  <si>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</si>
  <si>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</si>
  <si>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</si>
  <si>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</si>
  <si>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</si>
  <si>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</si>
  <si>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</si>
  <si>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</si>
  <si>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</si>
  <si>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</si>
  <si>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</si>
  <si>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</si>
  <si>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</si>
  <si>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</si>
  <si>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</si>
  <si>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</si>
  <si>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</si>
  <si>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</si>
  <si>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</si>
  <si>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</si>
  <si>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</si>
  <si>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</si>
  <si>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</si>
  <si>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</si>
  <si>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</si>
  <si>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</si>
  <si>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</si>
  <si>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</si>
  <si>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</si>
  <si>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</si>
  <si>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</si>
  <si>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</si>
  <si>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</si>
  <si>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</si>
  <si>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</si>
  <si>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</si>
  <si>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</si>
  <si>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</si>
  <si>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</si>
  <si>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</si>
  <si>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</si>
  <si>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</si>
  <si>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</si>
  <si>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</si>
  <si>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</si>
  <si>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</si>
  <si>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</si>
  <si>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</si>
  <si>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</si>
  <si>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</si>
  <si>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</si>
  <si>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</si>
  <si>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</si>
  <si>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</si>
  <si>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</si>
  <si>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</si>
  <si>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</si>
  <si>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</si>
  <si>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</si>
  <si>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</si>
  <si>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</si>
  <si>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</si>
  <si>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</si>
  <si>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</si>
  <si>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</si>
  <si>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</si>
  <si>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</si>
  <si>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</si>
  <si>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</si>
  <si>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</si>
  <si>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</si>
  <si>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</si>
  <si>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</si>
  <si>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</si>
  <si>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</si>
  <si>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</si>
  <si>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</si>
  <si>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</si>
  <si>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</si>
  <si>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</si>
  <si>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</si>
  <si>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</si>
  <si>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</si>
  <si>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</si>
  <si>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</si>
  <si>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</si>
  <si>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</si>
  <si>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</si>
  <si>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</si>
  <si>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</si>
  <si>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</si>
  <si>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</si>
  <si>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</si>
  <si>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</si>
  <si>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</si>
  <si>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</si>
  <si>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</si>
  <si>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</si>
  <si>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</si>
  <si>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</si>
  <si>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</si>
  <si>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</si>
  <si>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</si>
  <si>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</si>
  <si>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</si>
  <si>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</si>
  <si>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</si>
  <si>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</si>
  <si>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</si>
  <si>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</si>
  <si>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</si>
  <si>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</si>
  <si>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</si>
  <si>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</si>
  <si>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</si>
  <si>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</si>
  <si>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</si>
  <si>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</si>
  <si>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</si>
  <si>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</si>
  <si>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</si>
  <si>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</si>
  <si>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</si>
  <si>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</si>
  <si>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</si>
  <si>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</si>
  <si>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</si>
  <si>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</si>
  <si>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</si>
  <si>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</si>
  <si>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</si>
  <si>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</si>
  <si>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</si>
  <si>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</si>
  <si>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</si>
  <si>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</si>
  <si>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</si>
  <si>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</si>
  <si>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</si>
  <si>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</si>
  <si>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</si>
  <si>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</si>
  <si>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</si>
  <si>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</si>
  <si>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</si>
  <si>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</si>
  <si>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</si>
  <si>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</si>
  <si>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</si>
  <si>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</si>
  <si>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</si>
  <si>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</si>
  <si>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</si>
  <si>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</si>
  <si>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</si>
  <si>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</si>
  <si>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</si>
  <si>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</si>
  <si>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</si>
  <si>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</si>
  <si>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</si>
  <si>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</si>
  <si>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</si>
  <si>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</si>
  <si>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</si>
  <si>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</si>
  <si>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</si>
  <si>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</si>
  <si>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</si>
  <si>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</si>
  <si>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</si>
  <si>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</si>
  <si>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</si>
  <si>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</si>
  <si>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</si>
  <si>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</si>
  <si>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</si>
  <si>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</si>
  <si>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</si>
  <si>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</si>
  <si>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</si>
  <si>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</si>
  <si>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</si>
  <si>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</si>
  <si>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</si>
  <si>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</si>
  <si>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</si>
  <si>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</si>
  <si>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</si>
  <si>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</si>
  <si>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</si>
  <si>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</si>
  <si>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</si>
  <si>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</si>
  <si>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</si>
  <si>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</si>
  <si>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</si>
  <si>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</si>
  <si>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</si>
  <si>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</si>
  <si>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</si>
  <si>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</si>
  <si>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</si>
  <si>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</si>
  <si>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</si>
  <si>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</si>
  <si>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</si>
  <si>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</si>
  <si>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</si>
  <si>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</si>
  <si>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</si>
  <si>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</si>
  <si>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</si>
  <si>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</si>
  <si>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</si>
  <si>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</si>
  <si>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</si>
  <si>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</si>
  <si>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</si>
  <si>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</si>
  <si>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</si>
  <si>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</si>
  <si>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</si>
  <si>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</si>
  <si>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</si>
  <si>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</si>
  <si>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</si>
  <si>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</si>
  <si>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</si>
  <si>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</si>
  <si>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</si>
  <si>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</si>
  <si>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</si>
  <si>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</si>
  <si>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</si>
  <si>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</si>
  <si>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</si>
  <si>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</si>
  <si>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</si>
  <si>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</si>
  <si>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</si>
  <si>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</si>
  <si>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</si>
  <si>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</si>
  <si>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</si>
  <si>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</si>
  <si>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</si>
  <si>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</si>
  <si>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</si>
  <si>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</si>
  <si>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</si>
  <si>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</si>
  <si>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</si>
  <si>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</si>
  <si>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</si>
  <si>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</si>
  <si>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</si>
  <si>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</si>
  <si>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</si>
  <si>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</si>
  <si>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</si>
  <si>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</si>
  <si>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</si>
  <si>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</si>
  <si>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</si>
  <si>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</si>
  <si>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</si>
  <si>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</si>
  <si>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</si>
  <si>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</si>
  <si>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</si>
  <si>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</si>
  <si>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</si>
  <si>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</si>
  <si>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</si>
  <si>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</si>
  <si>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</si>
  <si>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</si>
  <si>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</si>
  <si>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</si>
  <si>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</si>
  <si>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</si>
  <si>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</si>
  <si>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</si>
  <si>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</si>
  <si>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</si>
  <si>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</si>
  <si>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</si>
  <si>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</si>
  <si>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</si>
  <si>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</si>
  <si>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</si>
  <si>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</si>
  <si>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</si>
  <si>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</si>
  <si>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</si>
  <si>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</si>
  <si>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</si>
  <si>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</si>
  <si>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</si>
  <si>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</si>
  <si>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</si>
  <si>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</si>
  <si>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</si>
  <si>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</si>
  <si>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</si>
  <si>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</si>
  <si>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</si>
  <si>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</si>
  <si>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</si>
  <si>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</si>
  <si>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</si>
  <si>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</si>
  <si>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</si>
  <si>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</si>
  <si>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</si>
  <si>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</si>
  <si>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</si>
  <si>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</si>
  <si>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</si>
  <si>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</si>
  <si>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</si>
  <si>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</si>
  <si>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</si>
  <si>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</si>
  <si>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</si>
  <si>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</si>
  <si>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</si>
  <si>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</si>
  <si>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</si>
  <si>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</si>
  <si>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</si>
  <si>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</si>
  <si>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</si>
  <si>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</si>
  <si>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</si>
  <si>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</si>
  <si>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</si>
  <si>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</si>
  <si>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</si>
  <si>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</si>
  <si>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</si>
  <si>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</si>
  <si>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</si>
  <si>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</si>
  <si>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</si>
  <si>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</si>
  <si>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</si>
  <si>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</si>
  <si>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</si>
  <si>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</si>
  <si>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</si>
  <si>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</si>
  <si>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</si>
  <si>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</si>
  <si>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</si>
  <si>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</si>
  <si>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</si>
  <si>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</si>
  <si>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</si>
  <si>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</si>
  <si>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</si>
  <si>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</si>
  <si>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</si>
  <si>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</si>
  <si>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</si>
  <si>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</si>
  <si>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</si>
  <si>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</si>
  <si>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</si>
  <si>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</si>
  <si>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</si>
  <si>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</si>
  <si>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</si>
  <si>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</si>
  <si>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</si>
  <si>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</si>
  <si>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</si>
  <si>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</si>
  <si>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</si>
  <si>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</si>
  <si>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</si>
  <si>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</si>
  <si>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</si>
  <si>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</si>
  <si>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</si>
  <si>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</si>
  <si>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</si>
  <si>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</si>
  <si>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</si>
  <si>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</si>
  <si>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</si>
  <si>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</si>
  <si>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</si>
  <si>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</si>
  <si>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</si>
  <si>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</si>
  <si>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</si>
  <si>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</si>
  <si>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</si>
  <si>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</si>
  <si>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</si>
  <si>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</si>
  <si>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</si>
  <si>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</si>
  <si>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</si>
  <si>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</si>
  <si>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</si>
  <si>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</si>
  <si>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</si>
  <si>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</si>
  <si>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</si>
  <si>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</si>
  <si>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</si>
  <si>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</si>
  <si>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</si>
  <si>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</si>
  <si>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</si>
  <si>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</si>
  <si>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</si>
  <si>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</si>
  <si>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</si>
  <si>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</si>
  <si>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</si>
  <si>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</si>
  <si>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</si>
  <si>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</si>
  <si>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</si>
  <si>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</si>
  <si>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</si>
  <si>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</si>
  <si>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</si>
  <si>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</si>
  <si>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</si>
  <si>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</si>
  <si>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</si>
  <si>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</si>
  <si>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</si>
  <si>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</si>
  <si>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</si>
  <si>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</si>
  <si>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</si>
  <si>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</si>
  <si>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</si>
  <si>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</si>
  <si>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</si>
  <si>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</si>
  <si>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</si>
  <si>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</si>
  <si>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</si>
  <si>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</si>
  <si>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</si>
  <si>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</si>
  <si>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</si>
  <si>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</si>
  <si>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</si>
  <si>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</si>
  <si>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</si>
  <si>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</si>
  <si>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</si>
  <si>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</si>
  <si>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</si>
  <si>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</si>
  <si>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</si>
  <si>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</si>
  <si>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</si>
  <si>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</si>
  <si>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</si>
  <si>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</si>
  <si>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</si>
  <si>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</si>
  <si>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</si>
  <si>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</si>
  <si>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</si>
  <si>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</si>
  <si>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</si>
  <si>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</si>
  <si>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</si>
  <si>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</si>
  <si>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</si>
  <si>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</si>
  <si>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</si>
  <si>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</si>
  <si>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</si>
  <si>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</si>
  <si>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</si>
  <si>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</si>
  <si>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</si>
  <si>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</si>
  <si>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</si>
  <si>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</si>
  <si>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</si>
  <si>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</si>
  <si>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</si>
  <si>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</si>
  <si>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</si>
  <si>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</si>
  <si>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</si>
  <si>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</si>
  <si>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</si>
  <si>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</si>
  <si>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</si>
  <si>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</si>
  <si>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</si>
  <si>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</si>
  <si>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</si>
  <si>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</si>
  <si>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</si>
  <si>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</si>
  <si>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</si>
  <si>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</si>
  <si>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</si>
  <si>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</si>
  <si>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</si>
  <si>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</si>
  <si>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</si>
  <si>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</si>
  <si>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</si>
  <si>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</si>
  <si>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</si>
  <si>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</si>
  <si>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</si>
  <si>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</si>
  <si>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</si>
  <si>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</si>
  <si>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</si>
  <si>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</si>
  <si>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</si>
  <si>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</si>
  <si>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</si>
  <si>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</si>
  <si>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</si>
  <si>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</si>
  <si>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</si>
  <si>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</si>
  <si>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</si>
  <si>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</si>
  <si>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</si>
  <si>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</si>
  <si>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</si>
  <si>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</si>
  <si>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</si>
  <si>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</si>
  <si>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</si>
  <si>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</si>
  <si>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</si>
  <si>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</si>
  <si>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</si>
  <si>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</si>
  <si>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</si>
  <si>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</si>
  <si>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</si>
  <si>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</si>
  <si>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</si>
  <si>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</si>
  <si>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</si>
  <si>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</si>
  <si>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</si>
  <si>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</si>
  <si>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</si>
  <si>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</si>
  <si>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</si>
  <si>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</si>
  <si>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</si>
  <si>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</si>
  <si>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</si>
  <si>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</si>
  <si>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</si>
  <si>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</si>
  <si>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</si>
  <si>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</si>
  <si>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</si>
  <si>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</si>
  <si>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</si>
  <si>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</si>
  <si>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</si>
  <si>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</si>
  <si>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</si>
  <si>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</si>
  <si>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</si>
  <si>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</si>
  <si>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</si>
  <si>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</si>
  <si>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</si>
  <si>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</si>
  <si>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</si>
  <si>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</si>
  <si>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</si>
  <si>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</si>
  <si>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</si>
  <si>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</si>
  <si>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</si>
  <si>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</si>
  <si>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</si>
  <si>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</si>
  <si>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</si>
  <si>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</si>
  <si>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</si>
  <si>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</si>
  <si>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</si>
  <si>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</si>
  <si>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</si>
  <si>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</si>
  <si>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</si>
  <si>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</si>
  <si>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</si>
  <si>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</si>
  <si>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</si>
  <si>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</si>
  <si>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</si>
  <si>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</si>
  <si>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</si>
  <si>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</si>
  <si>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</si>
  <si>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</si>
  <si>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</si>
  <si>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</si>
  <si>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</si>
  <si>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</si>
  <si>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</si>
  <si>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</si>
  <si>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</si>
  <si>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</si>
  <si>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</si>
  <si>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</si>
  <si>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</si>
  <si>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</si>
  <si>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</si>
  <si>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</si>
  <si>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</si>
  <si>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</si>
  <si>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</si>
  <si>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</si>
  <si>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</si>
  <si>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</si>
  <si>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</si>
  <si>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</si>
  <si>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</si>
  <si>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</si>
  <si>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</si>
  <si>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</si>
  <si>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</si>
  <si>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</si>
  <si>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</si>
  <si>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</si>
  <si>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</si>
  <si>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</si>
  <si>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</si>
  <si>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</si>
  <si>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</si>
  <si>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</si>
  <si>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</si>
  <si>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</si>
  <si>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</si>
  <si>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</si>
  <si>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</si>
  <si>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</si>
  <si>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</si>
  <si>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</si>
  <si>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</si>
  <si>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</si>
  <si>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</si>
  <si>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</si>
  <si>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</si>
  <si>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</si>
  <si>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</si>
  <si>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</si>
  <si>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</si>
  <si>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</si>
  <si>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</si>
  <si>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</si>
  <si>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</si>
  <si>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</si>
  <si>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</si>
  <si>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</si>
  <si>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</si>
  <si>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</si>
  <si>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</si>
  <si>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</si>
  <si>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</si>
  <si>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</si>
  <si>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</si>
  <si>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</si>
  <si>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</si>
  <si>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</si>
  <si>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</si>
  <si>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</si>
  <si>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</si>
  <si>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</si>
  <si>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</si>
  <si>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</si>
  <si>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</si>
  <si>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</si>
  <si>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</si>
  <si>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</si>
  <si>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</si>
  <si>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</si>
  <si>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</si>
  <si>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</si>
  <si>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</si>
  <si>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</si>
  <si>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</si>
  <si>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</si>
  <si>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</si>
  <si>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</si>
  <si>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</si>
  <si>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</si>
  <si>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</si>
  <si>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</si>
  <si>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</si>
  <si>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</si>
  <si>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</si>
  <si>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</si>
  <si>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</si>
  <si>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</si>
  <si>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</si>
  <si>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</si>
  <si>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</si>
  <si>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</si>
  <si>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</si>
  <si>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</si>
  <si>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</si>
  <si>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</si>
  <si>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</si>
  <si>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</si>
  <si>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</si>
  <si>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</si>
  <si>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</si>
  <si>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</si>
  <si>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</si>
  <si>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</si>
  <si>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</si>
  <si>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</si>
  <si>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</si>
  <si>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</si>
  <si>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</si>
  <si>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</si>
  <si>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</si>
  <si>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</si>
  <si>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</si>
  <si>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</si>
  <si>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</si>
  <si>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</si>
  <si>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</si>
  <si>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</si>
  <si>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</si>
  <si>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</si>
  <si>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</si>
  <si>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</si>
  <si>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</si>
  <si>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</si>
  <si>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</si>
  <si>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</si>
  <si>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</si>
  <si>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</si>
  <si>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</si>
  <si>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</si>
  <si>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</si>
  <si>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</si>
  <si>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</si>
  <si>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</si>
  <si>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</si>
  <si>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</si>
  <si>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</si>
  <si>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</si>
  <si>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</si>
  <si>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</si>
  <si>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</si>
  <si>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</si>
  <si>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</si>
  <si>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</si>
  <si>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</si>
  <si>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</si>
  <si>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</si>
  <si>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</si>
  <si>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</si>
  <si>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</si>
  <si>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</si>
  <si>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</si>
  <si>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</si>
  <si>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</si>
  <si>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</si>
  <si>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</si>
  <si>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</si>
  <si>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</si>
  <si>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</si>
  <si>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</si>
  <si>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</si>
  <si>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</si>
  <si>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</si>
  <si>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</si>
  <si>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</si>
  <si>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</si>
  <si>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</si>
  <si>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</si>
  <si>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</si>
  <si>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</si>
  <si>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</si>
  <si>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</si>
  <si>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</si>
  <si>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</si>
  <si>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</si>
  <si>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</si>
  <si>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</si>
  <si>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</si>
  <si>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</si>
  <si>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</si>
  <si>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</si>
  <si>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</si>
  <si>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</si>
  <si>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</si>
  <si>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</si>
  <si>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</si>
  <si>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</si>
  <si>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</si>
  <si>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</si>
  <si>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</si>
  <si>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</si>
  <si>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</si>
  <si>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</si>
  <si>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</si>
  <si>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</si>
  <si>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</si>
  <si>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</si>
  <si>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</si>
  <si>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</si>
  <si>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</si>
  <si>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</si>
  <si>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</si>
  <si>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</si>
  <si>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</si>
  <si>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</si>
  <si>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</si>
  <si>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</si>
  <si>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</si>
  <si>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</si>
  <si>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</si>
  <si>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</si>
  <si>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</si>
  <si>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</si>
  <si>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</si>
  <si>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</si>
  <si>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</si>
  <si>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</si>
  <si>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</si>
  <si>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</si>
  <si>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</si>
  <si>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</si>
  <si>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</si>
  <si>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</si>
  <si>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</si>
  <si>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</si>
  <si>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</si>
  <si>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</si>
  <si>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</si>
  <si>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</si>
  <si>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</si>
  <si>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</si>
  <si>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</si>
  <si>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</si>
  <si>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</si>
  <si>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</si>
  <si>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</si>
  <si>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</si>
  <si>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</si>
  <si>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</si>
  <si>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</si>
  <si>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</si>
  <si>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</si>
  <si>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</si>
  <si>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</si>
  <si>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</si>
  <si>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</si>
  <si>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</si>
  <si>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</si>
  <si>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</si>
  <si>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</si>
  <si>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</si>
  <si>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</si>
  <si>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</si>
  <si>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</si>
  <si>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</si>
  <si>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</si>
  <si>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</si>
  <si>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</si>
  <si>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</si>
  <si>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</si>
  <si>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</si>
  <si>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</si>
  <si>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</si>
  <si>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</si>
  <si>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</si>
  <si>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</si>
  <si>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</si>
  <si>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</si>
  <si>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</si>
  <si>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</si>
  <si>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</si>
  <si>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</si>
  <si>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</si>
  <si>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</si>
  <si>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</si>
  <si>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</si>
  <si>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</si>
  <si>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</si>
  <si>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</si>
  <si>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</si>
  <si>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</si>
  <si>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</si>
  <si>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</si>
  <si>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</si>
  <si>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</si>
  <si>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</si>
  <si>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</si>
  <si>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</si>
  <si>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</si>
  <si>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</si>
  <si>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</si>
  <si>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</si>
  <si>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</si>
  <si>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</si>
  <si>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</si>
  <si>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</si>
  <si>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</si>
  <si>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</si>
  <si>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</si>
  <si>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</si>
  <si>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</si>
  <si>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</si>
  <si>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</si>
  <si>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</si>
  <si>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</si>
  <si>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</si>
  <si>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</si>
  <si>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</si>
  <si>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</si>
  <si>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</si>
  <si>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</si>
  <si>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</si>
  <si>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</si>
  <si>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</si>
  <si>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</si>
  <si>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</si>
  <si>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</si>
  <si>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</si>
  <si>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</si>
  <si>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</si>
  <si>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</si>
  <si>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</si>
  <si>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</si>
  <si>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</si>
  <si>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</si>
  <si>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</si>
  <si>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</si>
  <si>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</si>
  <si>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</si>
  <si>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</si>
  <si>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</si>
  <si>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</si>
  <si>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</si>
  <si>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</si>
  <si>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</si>
  <si>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</si>
  <si>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</si>
  <si>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</si>
  <si>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</si>
  <si>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</si>
  <si>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</si>
  <si>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</si>
  <si>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</si>
  <si>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</si>
  <si>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</si>
  <si>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</si>
  <si>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</si>
  <si>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</si>
  <si>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</si>
  <si>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</si>
  <si>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</si>
  <si>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</si>
  <si>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</si>
  <si>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</si>
  <si>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</si>
  <si>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</si>
  <si>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</si>
  <si>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</si>
  <si>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</si>
  <si>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</si>
  <si>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</si>
  <si>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</si>
  <si>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</si>
  <si>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</si>
  <si>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</si>
  <si>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</si>
  <si>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</si>
  <si>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</si>
  <si>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</si>
  <si>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</si>
  <si>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</si>
  <si>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</si>
  <si>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</si>
  <si>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</si>
  <si>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</si>
  <si>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</si>
  <si>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</si>
  <si>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</si>
  <si>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</si>
  <si>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</si>
  <si>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</si>
  <si>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</si>
  <si>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</si>
  <si>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</si>
  <si>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</si>
  <si>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</si>
  <si>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</si>
  <si>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</si>
  <si>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</si>
  <si>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</si>
  <si>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</si>
  <si>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</si>
  <si>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</si>
  <si>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</si>
  <si>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</si>
  <si>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</si>
  <si>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</si>
  <si>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</si>
  <si>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</si>
  <si>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</si>
  <si>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</si>
  <si>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</si>
  <si>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</si>
  <si>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</si>
  <si>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</si>
  <si>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</si>
  <si>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</si>
  <si>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</si>
  <si>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</si>
  <si>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</si>
  <si>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</si>
  <si>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</si>
  <si>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</si>
  <si>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</si>
  <si>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</si>
  <si>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</si>
  <si>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</si>
  <si>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</si>
  <si>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</si>
  <si>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</si>
  <si>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</si>
  <si>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</si>
  <si>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</si>
  <si>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</si>
  <si>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</si>
  <si>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</si>
  <si>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</si>
  <si>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</si>
  <si>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</si>
  <si>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</si>
  <si>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</si>
  <si>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</si>
  <si>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</si>
  <si>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</si>
  <si>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</si>
  <si>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</si>
  <si>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</si>
  <si>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</si>
  <si>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</si>
  <si>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</si>
  <si>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</si>
  <si>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</si>
  <si>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</si>
  <si>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</si>
  <si>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</si>
  <si>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</si>
  <si>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</si>
  <si>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</si>
  <si>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</si>
  <si>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</si>
  <si>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</si>
  <si>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</si>
  <si>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</si>
  <si>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</si>
  <si>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</si>
  <si>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</si>
  <si>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</si>
  <si>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</si>
  <si>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</si>
  <si>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</si>
  <si>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</si>
  <si>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</si>
  <si>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</si>
  <si>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</si>
  <si>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</si>
  <si>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</si>
  <si>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</si>
  <si>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</si>
  <si>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</si>
  <si>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</si>
  <si>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</si>
  <si>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</si>
  <si>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</si>
  <si>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</si>
  <si>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</si>
  <si>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</si>
  <si>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</si>
  <si>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</si>
  <si>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</si>
  <si>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</si>
  <si>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</si>
  <si>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</si>
  <si>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</si>
  <si>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</si>
  <si>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</si>
  <si>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</si>
  <si>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</si>
  <si>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</si>
  <si>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</si>
  <si>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</si>
  <si>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</si>
  <si>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</si>
  <si>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</si>
  <si>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</si>
  <si>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</si>
  <si>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</si>
  <si>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</si>
  <si>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</si>
  <si>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</si>
  <si>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</si>
  <si>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</si>
  <si>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</si>
  <si>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</si>
  <si>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</si>
  <si>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</si>
  <si>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</si>
  <si>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</si>
  <si>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</si>
  <si>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</si>
  <si>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</si>
  <si>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</si>
  <si>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</si>
  <si>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</si>
  <si>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</si>
  <si>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</si>
  <si>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</si>
  <si>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</si>
  <si>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</si>
  <si>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</si>
  <si>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</si>
  <si>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</si>
  <si>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</si>
  <si>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</si>
  <si>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</si>
  <si>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</si>
  <si>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</si>
  <si>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</si>
  <si>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</si>
  <si>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</si>
  <si>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</si>
  <si>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</si>
  <si>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</si>
  <si>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</si>
  <si>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</si>
  <si>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</si>
  <si>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</si>
  <si>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</si>
  <si>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</si>
  <si>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</si>
  <si>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</si>
  <si>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</si>
  <si>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</si>
  <si>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</si>
  <si>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</si>
  <si>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</si>
  <si>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</si>
  <si>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</si>
  <si>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</si>
  <si>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</si>
  <si>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</si>
  <si>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</si>
  <si>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</si>
  <si>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</si>
  <si>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</si>
  <si>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</si>
  <si>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</si>
  <si>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</si>
  <si>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</si>
  <si>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</si>
  <si>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</si>
  <si>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</si>
  <si>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</si>
  <si>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</si>
  <si>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</si>
  <si>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</si>
  <si>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</si>
  <si>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</si>
  <si>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</si>
  <si>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</si>
  <si>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</si>
  <si>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</si>
  <si>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</si>
  <si>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</si>
  <si>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</si>
  <si>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</si>
  <si>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</si>
  <si>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</si>
  <si>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</si>
  <si>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</si>
  <si>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</si>
  <si>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</si>
  <si>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</si>
  <si>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</si>
  <si>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</si>
  <si>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</si>
  <si>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</si>
  <si>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</si>
  <si>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</si>
  <si>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</si>
  <si>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</si>
  <si>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</si>
  <si>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</si>
  <si>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</si>
  <si>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</si>
  <si>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</si>
  <si>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</si>
  <si>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</si>
  <si>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</si>
  <si>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</si>
  <si>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</si>
  <si>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</si>
  <si>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</si>
  <si>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</si>
  <si>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</si>
  <si>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</si>
  <si>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</si>
  <si>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</si>
  <si>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</si>
  <si>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</si>
  <si>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</si>
  <si>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</si>
  <si>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</si>
  <si>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</si>
  <si>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</si>
  <si>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</si>
  <si>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</si>
  <si>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</si>
  <si>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</si>
  <si>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</si>
  <si>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</si>
  <si>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</si>
  <si>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</si>
  <si>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</si>
  <si>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</si>
  <si>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</si>
  <si>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</si>
  <si>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</si>
  <si>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</si>
  <si>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</si>
  <si>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</si>
  <si>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</si>
  <si>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</si>
  <si>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</si>
  <si>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</si>
  <si>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</si>
  <si>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</si>
  <si>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</si>
  <si>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</si>
  <si>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</si>
  <si>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</si>
  <si>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</si>
  <si>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</si>
  <si>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</si>
  <si>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</si>
  <si>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</si>
  <si>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</si>
  <si>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</si>
  <si>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</si>
  <si>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</si>
  <si>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</si>
  <si>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</si>
  <si>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</si>
  <si>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</si>
  <si>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</si>
  <si>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</si>
  <si>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</si>
  <si>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</si>
  <si>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</si>
  <si>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</si>
  <si>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</si>
  <si>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</si>
  <si>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</si>
  <si>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</si>
  <si>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</si>
  <si>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</si>
  <si>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</si>
  <si>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</si>
  <si>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</si>
  <si>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</si>
  <si>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</si>
  <si>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</si>
  <si>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</si>
  <si>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</si>
  <si>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</si>
  <si>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</si>
  <si>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</si>
  <si>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</si>
  <si>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</si>
  <si>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</si>
  <si>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</si>
  <si>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</si>
  <si>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</si>
  <si>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</si>
  <si>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</si>
  <si>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</si>
  <si>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</si>
  <si>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</si>
  <si>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</si>
  <si>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</si>
  <si>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</si>
  <si>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</si>
  <si>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</si>
  <si>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</si>
  <si>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</si>
  <si>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</si>
  <si>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</si>
  <si>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</si>
  <si>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</si>
  <si>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</si>
  <si>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</si>
  <si>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</si>
  <si>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</si>
  <si>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</si>
  <si>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</si>
  <si>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</si>
  <si>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</si>
  <si>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</si>
  <si>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</si>
  <si>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</si>
  <si>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</si>
  <si>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</si>
  <si>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</si>
  <si>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</si>
  <si>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</si>
  <si>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</si>
  <si>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</si>
  <si>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</si>
  <si>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</si>
  <si>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</si>
  <si>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</si>
  <si>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</si>
  <si>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</si>
  <si>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</si>
  <si>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</si>
  <si>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</si>
  <si>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</si>
  <si>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</si>
  <si>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</si>
  <si>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</si>
  <si>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</si>
  <si>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</si>
  <si>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</si>
  <si>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</si>
  <si>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</si>
  <si>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</si>
  <si>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</si>
  <si>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</si>
  <si>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</si>
  <si>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</si>
  <si>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</si>
  <si>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</si>
  <si>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</si>
  <si>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</si>
  <si>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</si>
  <si>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</si>
  <si>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</si>
  <si>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</si>
  <si>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</si>
  <si>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</si>
  <si>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</si>
  <si>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</si>
  <si>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</si>
  <si>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</si>
  <si>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</si>
  <si>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</si>
  <si>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</si>
  <si>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</si>
  <si>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</si>
  <si>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</si>
  <si>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</si>
  <si>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</si>
  <si>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</si>
  <si>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</si>
  <si>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</si>
  <si>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</si>
  <si>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</si>
  <si>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</si>
  <si>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</si>
  <si>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</si>
  <si>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</si>
  <si>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</si>
  <si>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</si>
  <si>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</si>
  <si>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</si>
  <si>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</si>
  <si>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</si>
  <si>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</si>
  <si>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</si>
  <si>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</si>
  <si>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</si>
  <si>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</si>
  <si>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</si>
  <si>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</si>
  <si>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</si>
  <si>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</si>
  <si>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</si>
  <si>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</si>
  <si>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</si>
  <si>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</si>
  <si>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</si>
  <si>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</si>
  <si>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</si>
  <si>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</si>
  <si>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</si>
  <si>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</si>
  <si>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</si>
  <si>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</si>
  <si>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</si>
  <si>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</si>
  <si>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</si>
  <si>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</si>
  <si>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</si>
  <si>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</si>
  <si>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</si>
  <si>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</si>
  <si>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</si>
  <si>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</si>
  <si>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</si>
  <si>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</si>
  <si>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</si>
  <si>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</si>
  <si>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</si>
  <si>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</si>
  <si>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</si>
  <si>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</si>
  <si>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</si>
  <si>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</si>
  <si>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</si>
  <si>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</si>
  <si>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</si>
  <si>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</si>
  <si>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</si>
  <si>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</si>
  <si>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</si>
  <si>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</si>
  <si>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</si>
  <si>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</si>
  <si>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</si>
  <si>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</si>
  <si>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</si>
  <si>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</si>
  <si>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</si>
  <si>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</si>
  <si>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</si>
  <si>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</si>
  <si>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</si>
  <si>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</si>
  <si>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</si>
  <si>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</si>
  <si>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</si>
  <si>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</si>
  <si>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</si>
  <si>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</si>
  <si>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</si>
  <si>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</si>
  <si>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</si>
  <si>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</si>
  <si>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</si>
  <si>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</si>
  <si>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</si>
  <si>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</si>
  <si>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</si>
  <si>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</si>
  <si>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</si>
  <si>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</si>
  <si>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</si>
  <si>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</si>
  <si>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</si>
  <si>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</si>
  <si>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</si>
  <si>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</si>
  <si>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</si>
  <si>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</si>
  <si>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</si>
  <si>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</si>
  <si>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</si>
  <si>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</si>
  <si>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</si>
  <si>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</si>
  <si>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</si>
  <si>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</si>
  <si>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</si>
  <si>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</si>
  <si>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</si>
  <si>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</si>
  <si>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</si>
  <si>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</si>
  <si>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</si>
  <si>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</si>
  <si>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</si>
  <si>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</si>
  <si>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</si>
  <si>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</si>
  <si>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</si>
  <si>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</si>
  <si>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</si>
  <si>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</si>
  <si>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</si>
  <si>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</si>
  <si>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</si>
  <si>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</si>
  <si>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</si>
  <si>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</si>
  <si>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</si>
  <si>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</si>
  <si>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</si>
  <si>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</si>
  <si>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</si>
  <si>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</si>
  <si>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</si>
  <si>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</si>
  <si>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</si>
  <si>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</si>
  <si>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</si>
  <si>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</si>
  <si>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</si>
  <si>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</si>
  <si>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</si>
  <si>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</si>
  <si>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</si>
  <si>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</si>
  <si>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</si>
  <si>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</si>
  <si>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</si>
  <si>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</si>
  <si>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</si>
  <si>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</si>
  <si>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</si>
  <si>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</si>
  <si>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</si>
  <si>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</si>
  <si>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</si>
  <si>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</si>
  <si>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</si>
  <si>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</si>
  <si>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</si>
  <si>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</si>
  <si>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</si>
  <si>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</si>
  <si>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</si>
  <si>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</si>
  <si>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</si>
  <si>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</si>
  <si>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</si>
  <si>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</si>
  <si>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</si>
  <si>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</si>
  <si>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</si>
  <si>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</si>
  <si>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</si>
  <si>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</si>
  <si>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</si>
  <si>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</si>
  <si>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</si>
  <si>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</si>
  <si>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</si>
  <si>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</si>
  <si>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</si>
  <si>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</si>
  <si>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</si>
  <si>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</si>
  <si>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</si>
  <si>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</si>
  <si>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</si>
  <si>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</si>
  <si>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</si>
  <si>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</si>
  <si>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</si>
  <si>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</si>
  <si>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</si>
  <si>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</si>
  <si>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</si>
  <si>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</si>
  <si>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</si>
  <si>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</si>
  <si>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</si>
  <si>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</si>
  <si>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</si>
  <si>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</si>
  <si>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</si>
  <si>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</si>
  <si>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</si>
  <si>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</si>
  <si>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</si>
  <si>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</si>
  <si>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</si>
  <si>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</si>
  <si>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</si>
  <si>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</si>
  <si>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</si>
  <si>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</si>
  <si>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</si>
  <si>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</si>
  <si>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</si>
  <si>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</si>
  <si>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</si>
  <si>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</si>
  <si>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</si>
  <si>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</si>
  <si>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</si>
  <si>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</si>
  <si>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</si>
  <si>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</si>
  <si>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</si>
  <si>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</si>
  <si>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</si>
  <si>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</si>
  <si>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</si>
  <si>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</si>
  <si>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</si>
  <si>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</si>
  <si>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</si>
  <si>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</si>
  <si>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</si>
  <si>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</si>
  <si>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</si>
  <si>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</si>
  <si>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</si>
  <si>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</si>
  <si>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</si>
  <si>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</si>
  <si>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</si>
  <si>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</si>
  <si>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</si>
  <si>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</si>
  <si>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</si>
  <si>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</si>
  <si>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</si>
  <si>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</si>
  <si>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</si>
  <si>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</si>
  <si>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</si>
  <si>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</si>
  <si>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</si>
  <si>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</si>
  <si>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</si>
  <si>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</si>
  <si>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</si>
  <si>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</si>
  <si>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</si>
  <si>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</si>
  <si>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</si>
  <si>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</si>
  <si>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</si>
  <si>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</si>
  <si>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</si>
  <si>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</si>
  <si>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</si>
  <si>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</si>
  <si>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</si>
  <si>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</si>
  <si>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</si>
  <si>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</si>
  <si>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</si>
  <si>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</si>
  <si>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</si>
  <si>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</si>
  <si>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</si>
  <si>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</si>
  <si>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</si>
  <si>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</si>
  <si>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</si>
  <si>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</si>
  <si>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</si>
  <si>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</si>
  <si>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</si>
  <si>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</si>
  <si>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</si>
  <si>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</si>
  <si>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</si>
  <si>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</si>
  <si>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</si>
  <si>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</si>
  <si>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</si>
  <si>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</si>
  <si>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</si>
  <si>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</si>
  <si>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</si>
  <si>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</si>
  <si>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</si>
  <si>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</si>
  <si>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</si>
  <si>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</si>
  <si>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</si>
  <si>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</si>
  <si>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</si>
  <si>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</si>
  <si>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</si>
  <si>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</si>
  <si>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</si>
  <si>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</si>
  <si>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</si>
  <si>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</si>
  <si>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</si>
  <si>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</si>
  <si>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</si>
  <si>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</si>
  <si>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</si>
  <si>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</si>
  <si>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</si>
  <si>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</si>
  <si>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</si>
  <si>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</si>
  <si>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</si>
  <si>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</si>
  <si>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</si>
  <si>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</si>
  <si>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</si>
  <si>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</si>
  <si>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</si>
  <si>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</si>
  <si>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</si>
  <si>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</si>
  <si>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</si>
  <si>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</si>
  <si>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</si>
  <si>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</si>
  <si>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</si>
  <si>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</si>
  <si>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</si>
  <si>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</si>
  <si>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</si>
  <si>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</si>
  <si>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</si>
  <si>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</si>
  <si>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</si>
  <si>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</si>
  <si>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</si>
  <si>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</si>
  <si>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</si>
  <si>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</si>
  <si>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</si>
  <si>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</si>
  <si>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</si>
  <si>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</si>
  <si>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</si>
  <si>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</si>
  <si>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</si>
  <si>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</si>
  <si>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</si>
  <si>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</si>
  <si>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</si>
  <si>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</si>
  <si>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</si>
  <si>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</si>
  <si>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</si>
  <si>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</si>
  <si>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</si>
  <si>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</si>
  <si>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</si>
  <si>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</si>
  <si>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</si>
  <si>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</si>
  <si>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</si>
  <si>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</si>
  <si>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</si>
  <si>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</si>
  <si>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</si>
  <si>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</si>
  <si>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</si>
  <si>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</si>
  <si>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</si>
  <si>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</si>
  <si>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</si>
  <si>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</si>
  <si>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</si>
  <si>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</si>
  <si>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</si>
  <si>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</si>
  <si>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</si>
  <si>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</si>
  <si>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</si>
  <si>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</si>
  <si>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</si>
  <si>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</si>
  <si>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</si>
  <si>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</si>
  <si>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</si>
  <si>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</si>
  <si>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</si>
  <si>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</si>
  <si>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</si>
  <si>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</si>
  <si>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</si>
  <si>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</si>
  <si>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</si>
  <si>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</si>
  <si>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</si>
  <si>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</si>
  <si>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</si>
  <si>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</si>
  <si>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</si>
  <si>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</si>
  <si>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</si>
  <si>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</si>
  <si>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</si>
  <si>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</si>
  <si>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</si>
  <si>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</si>
  <si>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</si>
  <si>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</si>
  <si>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</si>
  <si>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</si>
  <si>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</si>
  <si>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</si>
  <si>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</si>
  <si>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</si>
  <si>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</si>
  <si>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</si>
  <si>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</si>
  <si>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</si>
  <si>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</si>
  <si>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</si>
  <si>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</si>
  <si>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</si>
  <si>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</si>
  <si>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</si>
  <si>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</si>
  <si>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</si>
  <si>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</si>
  <si>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</si>
  <si>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</si>
  <si>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</si>
  <si>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</si>
  <si>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</si>
  <si>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</si>
  <si>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</si>
  <si>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</si>
  <si>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</si>
  <si>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</si>
  <si>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</si>
  <si>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</si>
  <si>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</si>
  <si>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</si>
  <si>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</si>
  <si>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</si>
  <si>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</si>
  <si>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</si>
  <si>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</si>
  <si>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</si>
  <si>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</si>
  <si>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</si>
  <si>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</si>
  <si>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</si>
  <si>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</si>
  <si>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</si>
  <si>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</si>
  <si>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</si>
  <si>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</si>
  <si>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</si>
  <si>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</si>
  <si>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</si>
  <si>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</si>
  <si>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</si>
  <si>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</si>
  <si>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</si>
  <si>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</si>
  <si>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</si>
  <si>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</si>
  <si>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</si>
  <si>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</si>
  <si>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</si>
  <si>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</si>
  <si>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</si>
  <si>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</si>
  <si>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</si>
  <si>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</si>
  <si>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</si>
  <si>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</si>
  <si>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</si>
  <si>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</si>
  <si>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</si>
  <si>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</si>
  <si>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</si>
  <si>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</si>
  <si>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</si>
  <si>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</si>
  <si>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</si>
  <si>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</si>
  <si>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</si>
  <si>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</si>
  <si>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</si>
  <si>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</si>
  <si>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</si>
  <si>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</si>
  <si>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</si>
  <si>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</si>
  <si>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</si>
  <si>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</si>
  <si>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</si>
  <si>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</si>
  <si>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</si>
  <si>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</si>
  <si>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</si>
  <si>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</si>
  <si>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</si>
  <si>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</si>
  <si>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</si>
  <si>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</si>
  <si>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</si>
  <si>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</si>
  <si>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</si>
  <si>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</si>
  <si>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</si>
  <si>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</si>
  <si>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</si>
  <si>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</si>
  <si>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</si>
  <si>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</si>
  <si>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</si>
  <si>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</si>
  <si>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</si>
  <si>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</si>
  <si>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</si>
  <si>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</si>
  <si>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</si>
  <si>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</si>
  <si>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</si>
  <si>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</si>
  <si>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</si>
  <si>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</si>
  <si>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</si>
  <si>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</si>
  <si>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</si>
  <si>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</si>
  <si>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</si>
  <si>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</si>
  <si>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</si>
  <si>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</si>
  <si>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</si>
  <si>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</si>
  <si>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</si>
  <si>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</si>
  <si>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</si>
  <si>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</si>
  <si>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</si>
  <si>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</si>
  <si>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</si>
  <si>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</si>
  <si>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</si>
  <si>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</si>
  <si>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</si>
  <si>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</si>
  <si>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</si>
  <si>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</si>
  <si>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</si>
  <si>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</si>
  <si>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</si>
  <si>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</si>
  <si>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</si>
  <si>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</si>
  <si>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</si>
  <si>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</si>
  <si>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</si>
  <si>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</si>
  <si>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</si>
  <si>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</si>
  <si>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</si>
  <si>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</si>
  <si>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</si>
  <si>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</si>
  <si>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</si>
  <si>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</si>
  <si>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</si>
  <si>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</si>
  <si>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</si>
  <si>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</si>
  <si>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</si>
  <si>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</si>
  <si>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</si>
  <si>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</si>
  <si>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</si>
  <si>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</si>
  <si>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</si>
  <si>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</si>
  <si>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</si>
  <si>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</si>
  <si>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</si>
  <si>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</si>
  <si>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</si>
  <si>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</si>
  <si>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</si>
  <si>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</si>
  <si>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</si>
  <si>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</si>
  <si>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</si>
  <si>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</si>
  <si>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</si>
  <si>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</si>
  <si>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</si>
  <si>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</si>
  <si>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</si>
  <si>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</si>
  <si>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</si>
  <si>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</si>
  <si>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</si>
  <si>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</si>
  <si>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</si>
  <si>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</si>
  <si>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</si>
  <si>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</si>
  <si>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</si>
  <si>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</si>
  <si>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</si>
  <si>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</si>
  <si>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</si>
  <si>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</si>
  <si>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</si>
  <si>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</si>
  <si>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</si>
  <si>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</si>
  <si>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</si>
  <si>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</si>
  <si>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</si>
  <si>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</si>
  <si>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</si>
  <si>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</si>
  <si>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</si>
  <si>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</si>
  <si>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</si>
  <si>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</si>
  <si>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</si>
  <si>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</si>
  <si>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</si>
  <si>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</si>
  <si>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</si>
  <si>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</si>
  <si>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</si>
  <si>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</si>
  <si>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</si>
  <si>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</si>
  <si>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</si>
  <si>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</si>
  <si>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</si>
  <si>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</si>
  <si>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</si>
  <si>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</si>
  <si>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</si>
  <si>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</si>
  <si>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</si>
  <si>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</si>
  <si>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</si>
  <si>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</si>
  <si>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</si>
  <si>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</si>
  <si>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</si>
  <si>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</si>
  <si>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</si>
  <si>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</si>
  <si>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</si>
  <si>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</si>
  <si>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</si>
  <si>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</si>
  <si>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</si>
  <si>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</si>
  <si>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</si>
  <si>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</si>
  <si>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</si>
  <si>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</si>
  <si>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</si>
  <si>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</si>
  <si>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</si>
  <si>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</si>
  <si>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</si>
  <si>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</si>
  <si>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</si>
  <si>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</si>
  <si>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</si>
  <si>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</si>
  <si>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</si>
  <si>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</si>
  <si>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</si>
  <si>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</si>
  <si>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</si>
  <si>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</si>
  <si>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</si>
  <si>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</si>
  <si>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</si>
  <si>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</si>
  <si>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</si>
  <si>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</si>
  <si>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</si>
  <si>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</si>
  <si>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</si>
  <si>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</si>
  <si>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</si>
  <si>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</si>
  <si>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</si>
  <si>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</si>
  <si>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</si>
  <si>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</si>
  <si>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</si>
  <si>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</si>
  <si>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</si>
  <si>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</si>
  <si>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</si>
  <si>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</si>
  <si>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</si>
  <si>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</si>
  <si>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</si>
  <si>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</si>
  <si>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</si>
  <si>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</si>
  <si>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</si>
  <si>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</si>
  <si>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</si>
  <si>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</si>
  <si>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</si>
  <si>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</si>
  <si>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</si>
  <si>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</si>
  <si>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</si>
  <si>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</si>
  <si>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</si>
  <si>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</si>
  <si>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</si>
  <si>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</si>
  <si>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</si>
  <si>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</si>
  <si>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</si>
  <si>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</si>
  <si>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</si>
  <si>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</si>
  <si>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</si>
  <si>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</si>
  <si>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</si>
  <si>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</si>
  <si>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</si>
  <si>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</si>
  <si>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</si>
  <si>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</si>
  <si>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</si>
  <si>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</si>
  <si>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</si>
  <si>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</si>
  <si>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</si>
  <si>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</si>
  <si>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</si>
  <si>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</si>
  <si>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</si>
  <si>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</si>
  <si>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</si>
  <si>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</si>
  <si>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</si>
  <si>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</si>
  <si>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</si>
  <si>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</si>
  <si>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</si>
  <si>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</si>
  <si>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</si>
  <si>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</si>
  <si>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</si>
  <si>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</si>
  <si>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</si>
  <si>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</si>
  <si>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</si>
  <si>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</si>
  <si>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</si>
  <si>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</si>
  <si>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</si>
  <si>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</si>
  <si>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</si>
  <si>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</si>
  <si>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</si>
  <si>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</si>
  <si>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</si>
  <si>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</si>
  <si>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</si>
  <si>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</si>
  <si>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</si>
  <si>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</si>
  <si>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</si>
  <si>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</si>
  <si>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</si>
  <si>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</si>
  <si>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</si>
  <si>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</si>
  <si>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</si>
  <si>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</si>
  <si>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</si>
  <si>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</si>
  <si>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</si>
  <si>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</si>
  <si>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</si>
  <si>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</si>
  <si>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</si>
  <si>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</si>
  <si>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</si>
  <si>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</si>
  <si>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</si>
  <si>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</si>
  <si>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</si>
  <si>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</si>
  <si>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</si>
  <si>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</si>
  <si>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</si>
  <si>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</si>
  <si>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</si>
  <si>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</si>
  <si>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</si>
  <si>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</si>
  <si>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</si>
  <si>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</si>
  <si>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</si>
  <si>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</si>
  <si>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</si>
  <si>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</si>
  <si>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</si>
  <si>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</si>
  <si>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</si>
  <si>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</si>
  <si>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</si>
  <si>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</si>
  <si>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</si>
  <si>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</si>
  <si>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</si>
  <si>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</si>
  <si>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</si>
  <si>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</si>
  <si>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</si>
  <si>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</si>
  <si>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</si>
  <si>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</si>
  <si>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</si>
  <si>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</si>
  <si>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</si>
  <si>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</si>
  <si>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</si>
  <si>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</si>
  <si>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</si>
  <si>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</si>
  <si>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</si>
  <si>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</si>
  <si>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</si>
  <si>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</si>
  <si>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</si>
  <si>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</si>
  <si>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</si>
  <si>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</si>
  <si>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</si>
  <si>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</si>
  <si>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</si>
  <si>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</si>
  <si>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</si>
  <si>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</si>
  <si>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</si>
  <si>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</si>
  <si>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</si>
  <si>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</si>
  <si>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</si>
  <si>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</si>
  <si>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</si>
  <si>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</si>
  <si>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</si>
  <si>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</si>
  <si>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</si>
  <si>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</si>
  <si>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</si>
  <si>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</si>
  <si>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</si>
  <si>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</si>
  <si>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</si>
  <si>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</si>
  <si>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</si>
  <si>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</si>
  <si>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</si>
  <si>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</si>
  <si>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</si>
  <si>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</si>
  <si>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</si>
  <si>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</si>
  <si>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</si>
  <si>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</si>
  <si>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</si>
  <si>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</si>
  <si>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</si>
  <si>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</si>
  <si>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</si>
  <si>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</si>
  <si>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</si>
  <si>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</si>
  <si>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</si>
  <si>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</si>
  <si>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</si>
  <si>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</si>
  <si>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</si>
  <si>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</si>
  <si>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</si>
  <si>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</si>
  <si>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</si>
  <si>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</si>
  <si>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</si>
  <si>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</si>
  <si>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</si>
  <si>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</si>
  <si>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</si>
  <si>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</si>
  <si>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</si>
  <si>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</si>
  <si>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</si>
  <si>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</si>
  <si>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</si>
  <si>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</si>
  <si>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</si>
  <si>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</si>
  <si>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</si>
  <si>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</si>
  <si>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</si>
  <si>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</si>
  <si>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</si>
  <si>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</si>
  <si>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</si>
  <si>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</si>
  <si>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</si>
  <si>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</si>
  <si>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</si>
  <si>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</si>
  <si>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</si>
  <si>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</si>
  <si>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</si>
  <si>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</si>
  <si>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</si>
  <si>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</si>
  <si>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</si>
  <si>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</si>
  <si>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</si>
  <si>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</si>
  <si>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</si>
  <si>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</si>
  <si>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</si>
  <si>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</si>
  <si>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</si>
  <si>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</si>
  <si>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</si>
  <si>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</si>
  <si>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</si>
  <si>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</si>
  <si>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</si>
  <si>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</si>
  <si>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</si>
  <si>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</si>
  <si>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</si>
  <si>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</si>
  <si>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</si>
  <si>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</si>
  <si>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</si>
  <si>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</si>
  <si>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</si>
  <si>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</si>
  <si>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</si>
  <si>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</si>
  <si>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</si>
  <si>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</si>
  <si>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</si>
  <si>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</si>
  <si>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</si>
  <si>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</si>
  <si>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</si>
  <si>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</si>
  <si>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</si>
  <si>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</si>
  <si>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</si>
  <si>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</si>
  <si>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</si>
  <si>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</si>
  <si>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</si>
  <si>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</si>
  <si>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</si>
  <si>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</si>
  <si>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</si>
  <si>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</si>
  <si>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</si>
  <si>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</si>
  <si>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</si>
  <si>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</si>
  <si>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</si>
  <si>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</si>
  <si>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</si>
  <si>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</si>
  <si>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</si>
  <si>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</si>
  <si>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</si>
  <si>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</si>
  <si>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</si>
  <si>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</si>
  <si>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</si>
  <si>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</si>
  <si>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</si>
  <si>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</si>
  <si>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</si>
  <si>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</si>
  <si>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</si>
  <si>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</si>
  <si>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</si>
  <si>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</si>
  <si>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</si>
  <si>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</si>
  <si>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</si>
  <si>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</si>
  <si>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</si>
  <si>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</si>
  <si>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</si>
  <si>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</si>
  <si>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</si>
  <si>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</si>
  <si>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</si>
  <si>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</si>
  <si>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</si>
  <si>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</si>
  <si>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</si>
  <si>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</si>
  <si>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</si>
  <si>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</si>
  <si>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</si>
  <si>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</si>
  <si>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</si>
  <si>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</si>
  <si>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</si>
  <si>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</si>
  <si>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</si>
  <si>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</si>
  <si>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</si>
  <si>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</si>
  <si>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</si>
  <si>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</si>
  <si>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</si>
  <si>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</si>
  <si>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</si>
  <si>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</si>
  <si>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</si>
  <si>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</si>
  <si>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</si>
  <si>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</si>
  <si>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</si>
  <si>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</si>
  <si>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</si>
  <si>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</si>
  <si>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</si>
  <si>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</si>
  <si>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</si>
  <si>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</si>
  <si>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</si>
  <si>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</si>
  <si>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</si>
  <si>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</si>
  <si>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</si>
  <si>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</si>
  <si>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</si>
  <si>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</si>
  <si>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</si>
  <si>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</si>
  <si>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</si>
  <si>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</si>
  <si>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</si>
  <si>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</si>
  <si>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</si>
  <si>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</si>
  <si>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</si>
  <si>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</si>
  <si>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</si>
  <si>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</si>
  <si>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</si>
  <si>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</si>
  <si>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</si>
  <si>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</si>
  <si>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</si>
  <si>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</si>
  <si>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</si>
  <si>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</si>
  <si>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</si>
  <si>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</si>
  <si>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</si>
  <si>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</si>
  <si>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</si>
  <si>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</si>
  <si>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</si>
  <si>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</si>
  <si>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</si>
  <si>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</si>
  <si>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</si>
  <si>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</si>
  <si>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</si>
  <si>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</si>
  <si>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</si>
  <si>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</si>
  <si>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</si>
  <si>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</si>
  <si>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</si>
  <si>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</si>
  <si>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</si>
  <si>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</si>
  <si>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</si>
  <si>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</si>
  <si>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</si>
  <si>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</si>
  <si>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</si>
  <si>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</si>
  <si>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</si>
  <si>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</si>
  <si>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</si>
  <si>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</si>
  <si>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</si>
  <si>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</si>
  <si>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</si>
  <si>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</si>
  <si>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</si>
  <si>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</si>
  <si>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</si>
  <si>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</si>
  <si>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</si>
  <si>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</si>
  <si>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</si>
  <si>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</si>
  <si>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</si>
  <si>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</si>
  <si>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</si>
  <si>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</si>
  <si>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</si>
  <si>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</si>
  <si>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</si>
  <si>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</si>
  <si>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</si>
  <si>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</si>
  <si>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</si>
  <si>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</si>
  <si>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</si>
  <si>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</si>
  <si>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</si>
  <si>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</si>
  <si>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</si>
  <si>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</si>
  <si>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</si>
  <si>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</si>
  <si>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</si>
  <si>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</si>
  <si>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</si>
  <si>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</si>
  <si>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</si>
  <si>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</si>
  <si>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</si>
  <si>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</si>
  <si>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</si>
  <si>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</si>
  <si>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</si>
  <si>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</si>
  <si>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</si>
  <si>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</si>
  <si>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</si>
  <si>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</si>
  <si>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</si>
  <si>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</si>
  <si>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</si>
  <si>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</si>
  <si>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</si>
  <si>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</si>
  <si>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</si>
  <si>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</si>
  <si>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</si>
  <si>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</si>
  <si>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</si>
  <si>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</si>
  <si>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</si>
  <si>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</si>
  <si>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</si>
  <si>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</si>
  <si>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</si>
  <si>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</si>
  <si>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</si>
  <si>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</si>
  <si>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</si>
  <si>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</si>
  <si>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</si>
  <si>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</si>
  <si>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</si>
  <si>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</si>
  <si>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</si>
  <si>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</si>
  <si>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</si>
  <si>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</si>
  <si>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</si>
  <si>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</si>
  <si>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</si>
  <si>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</si>
  <si>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</si>
  <si>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</si>
  <si>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</si>
  <si>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</si>
  <si>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</si>
  <si>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</si>
  <si>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</si>
  <si>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</si>
  <si>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</si>
  <si>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</si>
  <si>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</si>
  <si>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</si>
  <si>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</si>
  <si>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</si>
  <si>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</si>
  <si>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</si>
  <si>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</si>
  <si>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</si>
  <si>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</si>
  <si>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</si>
  <si>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</si>
  <si>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</si>
  <si>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</si>
  <si>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</si>
  <si>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</si>
  <si>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</si>
  <si>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</si>
  <si>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</si>
  <si>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</si>
  <si>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</si>
  <si>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</si>
  <si>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</si>
  <si>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</si>
  <si>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</si>
  <si>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</si>
  <si>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</si>
  <si>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</si>
  <si>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</si>
  <si>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</si>
  <si>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</si>
  <si>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</si>
  <si>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</si>
  <si>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</si>
  <si>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</si>
  <si>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</si>
  <si>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</si>
  <si>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</si>
  <si>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</si>
  <si>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</si>
  <si>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</si>
  <si>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</si>
  <si>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</si>
  <si>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</si>
  <si>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</si>
  <si>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</si>
  <si>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</si>
  <si>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</si>
  <si>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</si>
  <si>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</si>
  <si>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</si>
  <si>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</si>
  <si>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</si>
  <si>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</si>
  <si>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</si>
  <si>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</si>
  <si>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</si>
  <si>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</si>
  <si>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</si>
  <si>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</si>
  <si>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</si>
  <si>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</si>
  <si>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</si>
  <si>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</si>
  <si>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</si>
  <si>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</si>
  <si>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</si>
  <si>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</si>
  <si>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</si>
  <si>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</si>
  <si>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</si>
  <si>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</si>
  <si>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</si>
  <si>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</si>
  <si>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</si>
  <si>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</si>
  <si>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</si>
  <si>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</si>
  <si>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</si>
  <si>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</si>
  <si>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</si>
  <si>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</si>
  <si>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</si>
  <si>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</si>
  <si>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</si>
  <si>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</si>
  <si>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</si>
  <si>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</si>
  <si>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</si>
  <si>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</si>
  <si>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</si>
  <si>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</si>
  <si>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</si>
  <si>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</si>
  <si>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</si>
  <si>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</si>
  <si>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</si>
  <si>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</si>
  <si>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</si>
  <si>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</si>
  <si>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</si>
  <si>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</si>
  <si>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</si>
  <si>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</si>
  <si>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</si>
  <si>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</si>
  <si>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</si>
  <si>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</si>
  <si>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</si>
  <si>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</si>
  <si>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</si>
  <si>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</si>
  <si>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</si>
  <si>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</si>
  <si>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</si>
  <si>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</si>
  <si>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</si>
  <si>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</si>
  <si>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</si>
  <si>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</si>
  <si>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</si>
  <si>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</si>
  <si>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</si>
  <si>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</si>
  <si>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</si>
  <si>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</si>
  <si>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</si>
  <si>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</si>
  <si>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</si>
  <si>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</si>
  <si>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</si>
  <si>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</si>
  <si>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</si>
  <si>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</si>
  <si>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</si>
  <si>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</si>
  <si>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</si>
  <si>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</si>
  <si>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</si>
  <si>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</si>
  <si>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</si>
  <si>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</si>
  <si>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</si>
  <si>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</si>
  <si>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</si>
  <si>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</si>
  <si>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</si>
  <si>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</si>
  <si>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</si>
  <si>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</si>
  <si>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</si>
  <si>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</si>
  <si>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</si>
  <si>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</si>
  <si>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</si>
  <si>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</si>
  <si>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</si>
  <si>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</si>
  <si>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</si>
  <si>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</si>
  <si>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</si>
  <si>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</si>
  <si>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</si>
  <si>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</si>
  <si>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</si>
  <si>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</si>
  <si>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</si>
  <si>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</si>
  <si>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</si>
  <si>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</si>
  <si>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</si>
  <si>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</si>
  <si>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</si>
  <si>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</si>
  <si>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</si>
  <si>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</si>
  <si>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</si>
  <si>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</si>
  <si>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</si>
  <si>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</si>
  <si>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</si>
  <si>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</si>
  <si>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</si>
  <si>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</si>
  <si>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</si>
  <si>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</si>
  <si>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</si>
  <si>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</si>
  <si>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</si>
  <si>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</si>
  <si>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</si>
  <si>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</si>
  <si>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</si>
  <si>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</si>
  <si>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</si>
  <si>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</si>
  <si>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</si>
  <si>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</si>
  <si>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</si>
  <si>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</si>
  <si>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</si>
  <si>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</si>
  <si>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</si>
  <si>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</si>
  <si>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</si>
  <si>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</si>
  <si>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</si>
  <si>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</si>
  <si>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</si>
  <si>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</si>
  <si>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</si>
  <si>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</si>
  <si>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</si>
  <si>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</si>
  <si>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</si>
  <si>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</si>
  <si>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</si>
  <si>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</si>
  <si>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</si>
  <si>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</si>
  <si>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</si>
  <si>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</si>
  <si>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</si>
  <si>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</si>
  <si>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</si>
  <si>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</si>
  <si>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</si>
  <si>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</si>
  <si>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</si>
  <si>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</si>
  <si>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</si>
  <si>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</si>
  <si>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</si>
  <si>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</si>
  <si>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</si>
  <si>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</si>
  <si>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</si>
  <si>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</si>
  <si>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</si>
  <si>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</si>
  <si>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</si>
  <si>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</si>
  <si>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</si>
  <si>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</si>
  <si>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</si>
  <si>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</si>
  <si>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</si>
  <si>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</si>
  <si>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</si>
  <si>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</si>
  <si>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</si>
  <si>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</si>
  <si>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</si>
  <si>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</si>
  <si>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</si>
  <si>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</si>
  <si>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</si>
  <si>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</si>
  <si>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</si>
  <si>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</si>
  <si>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</si>
  <si>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</si>
  <si>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</si>
  <si>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</si>
  <si>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</si>
  <si>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</si>
  <si>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</si>
  <si>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</si>
  <si>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</si>
  <si>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</si>
  <si>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</si>
  <si>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</si>
  <si>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</si>
  <si>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</si>
  <si>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</si>
  <si>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</si>
  <si>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</si>
  <si>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</si>
  <si>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</si>
  <si>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</si>
  <si>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</si>
  <si>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</si>
  <si>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</si>
  <si>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</si>
  <si>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</si>
  <si>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</si>
  <si>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</si>
  <si>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</si>
  <si>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</si>
  <si>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</si>
  <si>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</si>
  <si>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</si>
  <si>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</si>
  <si>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</si>
  <si>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</si>
  <si>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</si>
  <si>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</si>
  <si>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</si>
  <si>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</si>
  <si>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</si>
  <si>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</si>
  <si>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</si>
  <si>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</si>
  <si>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</si>
  <si>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</si>
  <si>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</si>
  <si>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</si>
  <si>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</si>
  <si>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</si>
  <si>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</si>
  <si>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</si>
  <si>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</si>
  <si>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</si>
  <si>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</si>
  <si>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</si>
  <si>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</si>
  <si>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</si>
  <si>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</si>
  <si>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</si>
  <si>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</si>
  <si>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</si>
  <si>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</si>
  <si>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</si>
  <si>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</si>
  <si>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</si>
  <si>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</si>
  <si>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</si>
  <si>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</si>
  <si>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</si>
  <si>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</si>
  <si>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</si>
  <si>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</si>
  <si>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</si>
  <si>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</si>
  <si>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</si>
  <si>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</si>
  <si>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</si>
  <si>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</si>
  <si>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</si>
  <si>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</si>
  <si>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</si>
  <si>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</si>
  <si>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</si>
  <si>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</si>
  <si>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</si>
  <si>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</si>
  <si>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</si>
  <si>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</si>
  <si>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</si>
  <si>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</si>
  <si>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</si>
  <si>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</si>
  <si>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</si>
  <si>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</si>
  <si>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</si>
  <si>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</si>
  <si>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</si>
  <si>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</si>
  <si>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</si>
  <si>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</si>
  <si>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</si>
  <si>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</si>
  <si>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</si>
  <si>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</si>
  <si>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</si>
  <si>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</si>
  <si>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</si>
  <si>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</si>
  <si>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</si>
  <si>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</si>
  <si>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</si>
  <si>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</si>
  <si>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</si>
  <si>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</si>
  <si>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</si>
  <si>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</si>
  <si>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</si>
  <si>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</si>
  <si>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</si>
  <si>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</si>
  <si>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</si>
  <si>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</si>
  <si>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</si>
  <si>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</si>
  <si>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</si>
  <si>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</si>
  <si>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</si>
  <si>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</si>
  <si>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</si>
  <si>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</si>
  <si>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</si>
  <si>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</si>
  <si>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</si>
  <si>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</si>
  <si>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</si>
  <si>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</si>
  <si>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</si>
  <si>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</si>
  <si>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</si>
  <si>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</si>
  <si>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</si>
  <si>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</si>
  <si>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</si>
  <si>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</si>
  <si>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</si>
  <si>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</si>
  <si>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</si>
  <si>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</si>
  <si>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</si>
  <si>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</si>
  <si>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</si>
  <si>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</si>
  <si>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</si>
  <si>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</si>
  <si>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</si>
  <si>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</si>
  <si>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</si>
  <si>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</si>
  <si>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</si>
  <si>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</si>
  <si>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</si>
  <si>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</si>
  <si>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</si>
  <si>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</si>
  <si>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</si>
  <si>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</si>
  <si>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</si>
  <si>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</si>
  <si>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</si>
  <si>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</si>
  <si>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</si>
  <si>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</si>
  <si>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</si>
  <si>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</si>
  <si>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</si>
  <si>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</si>
  <si>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</si>
  <si>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</si>
  <si>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</si>
  <si>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</si>
  <si>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</si>
  <si>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</si>
  <si>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</si>
  <si>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</si>
  <si>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</si>
  <si>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</si>
  <si>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</si>
  <si>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</si>
  <si>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</si>
  <si>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</si>
  <si>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</si>
  <si>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</si>
  <si>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</si>
  <si>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</si>
  <si>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</si>
  <si>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</si>
  <si>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</si>
  <si>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</si>
  <si>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</si>
  <si>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</si>
  <si>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</si>
  <si>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</si>
  <si>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</si>
  <si>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</si>
  <si>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</si>
  <si>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</si>
  <si>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</si>
  <si>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</si>
  <si>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</si>
  <si>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</si>
  <si>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</si>
  <si>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</si>
  <si>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</si>
  <si>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</si>
  <si>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</si>
  <si>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</si>
  <si>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</si>
  <si>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</si>
  <si>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</si>
  <si>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</si>
  <si>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</si>
  <si>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</si>
  <si>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</si>
  <si>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</si>
  <si>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</si>
  <si>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</si>
  <si>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</si>
  <si>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</si>
  <si>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</si>
  <si>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</si>
  <si>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</si>
  <si>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</si>
  <si>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</si>
  <si>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</si>
  <si>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</si>
  <si>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</si>
  <si>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</si>
  <si>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</si>
  <si>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</si>
  <si>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</si>
  <si>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</si>
  <si>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</si>
  <si>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</si>
  <si>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</si>
  <si>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</si>
  <si>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</si>
  <si>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</si>
  <si>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</si>
  <si>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</si>
  <si>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</si>
  <si>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</si>
  <si>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</si>
  <si>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</si>
  <si>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</si>
  <si>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</si>
  <si>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</si>
  <si>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</si>
  <si>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</si>
  <si>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</si>
  <si>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</si>
  <si>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</si>
  <si>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</si>
  <si>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</si>
  <si>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</si>
  <si>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</si>
  <si>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</si>
  <si>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</si>
  <si>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</si>
  <si>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</si>
  <si>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</si>
  <si>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</si>
  <si>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</si>
  <si>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</si>
  <si>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</si>
  <si>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</si>
  <si>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</si>
  <si>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</si>
  <si>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</si>
  <si>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</si>
  <si>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</si>
  <si>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</si>
  <si>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</si>
  <si>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</si>
  <si>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</si>
  <si>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</si>
  <si>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</si>
  <si>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</si>
  <si>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</si>
  <si>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</si>
  <si>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</si>
  <si>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</si>
  <si>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</si>
  <si>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</si>
  <si>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</si>
  <si>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</si>
  <si>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</si>
  <si>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</si>
  <si>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</si>
  <si>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</si>
  <si>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</si>
  <si>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</si>
  <si>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</si>
  <si>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</si>
  <si>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</si>
  <si>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</si>
  <si>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</si>
  <si>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</si>
  <si>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</si>
  <si>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</si>
  <si>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</si>
  <si>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</si>
  <si>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</si>
  <si>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</si>
  <si>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</si>
  <si>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</si>
  <si>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</si>
  <si>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</si>
  <si>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</si>
  <si>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</si>
  <si>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</si>
  <si>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</si>
  <si>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</si>
  <si>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</si>
  <si>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</si>
  <si>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</si>
  <si>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</si>
  <si>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</si>
  <si>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</si>
  <si>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</si>
  <si>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</si>
  <si>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</si>
  <si>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</si>
  <si>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</si>
  <si>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</si>
  <si>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</si>
  <si>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</si>
  <si>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</si>
  <si>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</si>
  <si>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</si>
  <si>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</si>
  <si>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</si>
  <si>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</si>
  <si>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</si>
  <si>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</si>
  <si>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</si>
  <si>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</si>
  <si>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</si>
  <si>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</si>
  <si>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</si>
  <si>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</si>
  <si>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</si>
  <si>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</si>
  <si>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</si>
  <si>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</si>
  <si>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</si>
  <si>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</si>
  <si>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</si>
  <si>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</si>
  <si>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</si>
  <si>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</si>
  <si>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</si>
  <si>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</si>
  <si>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</si>
  <si>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</si>
  <si>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</si>
  <si>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</si>
  <si>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</si>
  <si>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</si>
  <si>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</si>
  <si>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</si>
  <si>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</si>
  <si>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</si>
  <si>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</si>
  <si>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</si>
  <si>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</si>
  <si>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</si>
  <si>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</si>
  <si>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</si>
  <si>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</si>
  <si>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</si>
  <si>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</si>
  <si>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</si>
  <si>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</si>
  <si>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</si>
  <si>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</si>
  <si>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</si>
  <si>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</si>
  <si>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</si>
  <si>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</si>
  <si>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</si>
  <si>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</si>
  <si>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</si>
  <si>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</si>
  <si>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</si>
  <si>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</si>
  <si>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</si>
  <si>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</si>
  <si>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</si>
  <si>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</si>
  <si>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</si>
  <si>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</si>
  <si>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</si>
  <si>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</si>
  <si>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</si>
  <si>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</si>
  <si>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</si>
  <si>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</si>
  <si>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</si>
  <si>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</si>
  <si>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</si>
  <si>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</si>
  <si>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</si>
  <si>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</si>
  <si>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</si>
  <si>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</si>
  <si>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</si>
  <si>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</si>
  <si>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</si>
  <si>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</si>
  <si>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</si>
  <si>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</si>
  <si>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</si>
  <si>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</si>
  <si>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</si>
  <si>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</si>
  <si>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</si>
  <si>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</si>
  <si>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</si>
  <si>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</si>
  <si>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</si>
  <si>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</si>
  <si>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</si>
  <si>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</si>
  <si>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</si>
  <si>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</si>
  <si>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</si>
  <si>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</si>
  <si>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</si>
  <si>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</si>
  <si>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</si>
  <si>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</si>
  <si>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</si>
  <si>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</si>
  <si>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</si>
  <si>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</si>
  <si>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</si>
  <si>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</si>
  <si>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</si>
  <si>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</si>
  <si>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</si>
  <si>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</si>
  <si>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</si>
  <si>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</si>
  <si>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</si>
  <si>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</si>
  <si>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</si>
  <si>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</si>
  <si>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</si>
  <si>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</si>
  <si>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</si>
  <si>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</si>
  <si>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</si>
  <si>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</si>
  <si>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</si>
  <si>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</si>
  <si>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</si>
  <si>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</si>
  <si>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</si>
  <si>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</si>
  <si>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</si>
  <si>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</si>
  <si>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</si>
  <si>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</si>
  <si>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</si>
  <si>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</si>
  <si>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</si>
  <si>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</si>
  <si>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</si>
  <si>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</si>
  <si>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</si>
  <si>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</si>
  <si>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</si>
  <si>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</si>
  <si>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</si>
  <si>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</si>
  <si>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</si>
  <si>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</si>
  <si>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</si>
  <si>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</si>
  <si>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</si>
  <si>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</si>
  <si>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</si>
  <si>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</si>
  <si>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</si>
  <si>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</si>
  <si>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</si>
  <si>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</si>
  <si>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</si>
  <si>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</si>
  <si>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</si>
  <si>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</si>
  <si>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</si>
  <si>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</si>
  <si>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</si>
  <si>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</si>
  <si>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</si>
  <si>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</si>
  <si>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</si>
  <si>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</si>
  <si>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</si>
  <si>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</si>
  <si>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</si>
  <si>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</si>
  <si>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</si>
  <si>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</si>
  <si>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</si>
  <si>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</si>
  <si>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</si>
  <si>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</si>
  <si>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</si>
  <si>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</si>
  <si>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</si>
  <si>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</si>
  <si>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</si>
  <si>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</si>
  <si>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</si>
  <si>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</si>
  <si>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</si>
  <si>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</si>
  <si>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</si>
  <si>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</si>
  <si>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</si>
  <si>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</si>
  <si>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</si>
  <si>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</si>
  <si>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</si>
  <si>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</si>
  <si>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</si>
  <si>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</si>
  <si>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</si>
  <si>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</si>
  <si>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</si>
  <si>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</si>
  <si>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</si>
  <si>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</si>
  <si>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</si>
  <si>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</si>
  <si>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</si>
  <si>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</si>
  <si>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</si>
  <si>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</si>
  <si>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</si>
  <si>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</si>
  <si>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</si>
  <si>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</si>
  <si>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</si>
  <si>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</si>
  <si>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</si>
  <si>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</si>
  <si>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</si>
  <si>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</si>
  <si>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</si>
  <si>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</si>
  <si>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</si>
  <si>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</si>
  <si>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</si>
  <si>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</si>
  <si>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</si>
  <si>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</si>
  <si>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</si>
  <si>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</si>
  <si>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</si>
  <si>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</si>
  <si>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</si>
  <si>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</si>
  <si>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</si>
  <si>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</si>
  <si>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</si>
  <si>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</si>
  <si>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</si>
  <si>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</si>
  <si>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</si>
  <si>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</si>
  <si>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</si>
  <si>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</si>
  <si>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</si>
  <si>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</si>
  <si>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</si>
  <si>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</si>
  <si>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</si>
  <si>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</si>
  <si>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</si>
  <si>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</si>
  <si>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</si>
  <si>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</si>
  <si>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</si>
  <si>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</si>
  <si>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</si>
  <si>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</si>
  <si>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</si>
  <si>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</si>
  <si>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</si>
  <si>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</si>
  <si>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</si>
  <si>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</si>
  <si>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</si>
  <si>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</si>
  <si>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</si>
  <si>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</si>
  <si>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</si>
  <si>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</si>
  <si>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</si>
  <si>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</si>
  <si>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</si>
  <si>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</si>
  <si>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</si>
  <si>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</si>
  <si>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</si>
  <si>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</si>
  <si>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</si>
  <si>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</si>
  <si>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</si>
  <si>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</si>
  <si>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</si>
  <si>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</si>
  <si>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</si>
  <si>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</si>
  <si>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</si>
  <si>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</si>
  <si>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</si>
  <si>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</si>
  <si>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</si>
  <si>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</si>
  <si>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</si>
  <si>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</si>
  <si>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</si>
  <si>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</si>
  <si>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</si>
  <si>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</si>
  <si>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</si>
  <si>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</si>
  <si>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</si>
  <si>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</si>
  <si>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</si>
  <si>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</si>
  <si>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</si>
  <si>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</si>
  <si>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</si>
  <si>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</si>
  <si>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</si>
  <si>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</si>
  <si>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</si>
  <si>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</si>
  <si>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</si>
  <si>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</si>
  <si>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</si>
  <si>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</si>
  <si>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</si>
  <si>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</si>
  <si>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</si>
  <si>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</si>
  <si>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</si>
  <si>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</si>
  <si>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</si>
  <si>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</si>
  <si>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</si>
  <si>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</si>
  <si>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</si>
  <si>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</si>
  <si>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</si>
  <si>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</si>
  <si>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</si>
  <si>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</si>
  <si>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</si>
  <si>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</si>
  <si>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</si>
  <si>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</si>
  <si>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</si>
  <si>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</si>
  <si>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</si>
  <si>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</si>
  <si>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</si>
  <si>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</si>
  <si>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</si>
  <si>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</si>
  <si>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</si>
  <si>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</si>
  <si>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</si>
  <si>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</si>
  <si>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</si>
  <si>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</si>
  <si>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</si>
  <si>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</si>
  <si>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</si>
  <si>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</si>
  <si>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</si>
  <si>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</si>
  <si>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</si>
  <si>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</si>
  <si>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</si>
  <si>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</si>
  <si>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</si>
  <si>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</si>
  <si>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</si>
  <si>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</si>
  <si>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</si>
  <si>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</si>
  <si>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</si>
  <si>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</si>
  <si>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</si>
  <si>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</si>
  <si>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</si>
  <si>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</si>
  <si>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</si>
  <si>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</si>
  <si>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</si>
  <si>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</si>
  <si>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</si>
  <si>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</si>
  <si>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</si>
  <si>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</si>
  <si>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</si>
  <si>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</si>
  <si>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</si>
  <si>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</si>
  <si>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</si>
  <si>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</si>
  <si>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</si>
  <si>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</si>
  <si>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</si>
  <si>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</si>
  <si>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</si>
  <si>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</si>
  <si>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</si>
  <si>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</si>
  <si>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</si>
  <si>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</si>
  <si>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</si>
  <si>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</si>
  <si>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</si>
  <si>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</si>
  <si>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</si>
  <si>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</si>
  <si>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</si>
  <si>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</si>
  <si>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</si>
  <si>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</si>
  <si>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</si>
  <si>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</si>
  <si>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</si>
  <si>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</si>
  <si>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</si>
  <si>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</si>
  <si>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</si>
  <si>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</si>
  <si>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</si>
  <si>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</si>
  <si>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</si>
  <si>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</si>
  <si>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</si>
  <si>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</si>
  <si>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</si>
  <si>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</si>
  <si>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</si>
  <si>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</si>
  <si>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</si>
  <si>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</si>
  <si>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</si>
  <si>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</si>
  <si>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</si>
  <si>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</si>
  <si>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</si>
  <si>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</si>
  <si>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</si>
  <si>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</si>
  <si>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</si>
  <si>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</si>
  <si>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</si>
  <si>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</si>
  <si>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</si>
  <si>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</si>
  <si>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</si>
  <si>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</si>
  <si>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</si>
  <si>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</si>
  <si>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</si>
  <si>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</si>
  <si>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</si>
  <si>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</si>
  <si>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</si>
  <si>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</si>
  <si>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</si>
  <si>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</si>
  <si>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</si>
  <si>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</si>
  <si>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</si>
  <si>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</si>
  <si>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</si>
  <si>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</si>
  <si>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</si>
  <si>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</si>
  <si>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</si>
  <si>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</si>
  <si>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</si>
  <si>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</si>
  <si>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</si>
  <si>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</si>
  <si>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</si>
  <si>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</si>
  <si>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</si>
  <si>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</si>
  <si>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</si>
  <si>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</si>
  <si>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</si>
  <si>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</si>
  <si>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</si>
  <si>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</si>
  <si>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</si>
  <si>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</si>
  <si>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</si>
  <si>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</si>
  <si>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</si>
  <si>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</si>
  <si>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</si>
  <si>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</si>
  <si>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</si>
  <si>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</si>
  <si>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</si>
  <si>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</si>
  <si>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</si>
  <si>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</si>
  <si>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</si>
  <si>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</si>
  <si>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</si>
  <si>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</si>
  <si>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</si>
  <si>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</si>
  <si>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</si>
  <si>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</si>
  <si>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</si>
  <si>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</si>
  <si>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</si>
  <si>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</si>
  <si>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</si>
  <si>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</si>
  <si>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</si>
  <si>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</si>
  <si>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</si>
  <si>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</si>
  <si>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</si>
  <si>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</si>
  <si>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</si>
  <si>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</si>
  <si>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</si>
  <si>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</si>
  <si>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</si>
  <si>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</si>
  <si>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</si>
  <si>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</si>
  <si>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</si>
  <si>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</si>
  <si>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</si>
  <si>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</si>
  <si>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</si>
  <si>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</si>
  <si>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</si>
  <si>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</si>
  <si>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</si>
  <si>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</si>
  <si>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</si>
  <si>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</si>
  <si>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</si>
  <si>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</si>
  <si>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</si>
  <si>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</si>
  <si>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</si>
  <si>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</si>
  <si>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</si>
  <si>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</si>
  <si>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</si>
  <si>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</si>
  <si>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</si>
  <si>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</si>
  <si>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</si>
  <si>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</si>
  <si>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</si>
  <si>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</si>
  <si>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</si>
  <si>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</si>
  <si>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</si>
  <si>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</si>
  <si>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</si>
  <si>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</si>
  <si>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</si>
  <si>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</si>
  <si>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</si>
  <si>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</si>
  <si>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</si>
  <si>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</si>
  <si>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</si>
  <si>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</si>
  <si>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</si>
  <si>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</si>
  <si>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</si>
  <si>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</si>
  <si>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</si>
  <si>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</si>
  <si>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</si>
  <si>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</si>
  <si>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</si>
  <si>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</si>
  <si>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</si>
  <si>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</si>
  <si>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</si>
  <si>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</si>
  <si>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</si>
  <si>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</si>
  <si>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</si>
  <si>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</si>
  <si>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</si>
  <si>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</si>
  <si>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</si>
  <si>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</si>
  <si>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</si>
  <si>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</si>
  <si>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</si>
  <si>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</si>
  <si>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</si>
  <si>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</si>
  <si>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</si>
  <si>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</si>
  <si>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</si>
  <si>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</si>
  <si>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</si>
  <si>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</si>
  <si>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</si>
  <si>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</si>
  <si>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</si>
  <si>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</si>
  <si>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</si>
  <si>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</si>
  <si>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</si>
  <si>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</si>
  <si>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</si>
  <si>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</si>
  <si>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</si>
  <si>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</si>
  <si>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</si>
  <si>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</si>
  <si>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</si>
  <si>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</si>
  <si>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</si>
  <si>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</si>
  <si>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</si>
  <si>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</si>
  <si>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</si>
  <si>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</si>
  <si>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</si>
  <si>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</si>
  <si>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</si>
  <si>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</si>
  <si>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</si>
  <si>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</si>
  <si>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</si>
  <si>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</si>
  <si>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</si>
  <si>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</si>
  <si>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</si>
  <si>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</si>
  <si>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</si>
  <si>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</si>
  <si>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</si>
  <si>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</si>
  <si>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</si>
  <si>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</si>
  <si>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</si>
  <si>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</si>
  <si>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</si>
  <si>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</si>
  <si>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</si>
  <si>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</si>
  <si>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</si>
  <si>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</si>
  <si>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</si>
  <si>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</si>
  <si>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</si>
  <si>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</si>
  <si>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</si>
  <si>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</si>
  <si>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</si>
  <si>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</si>
  <si>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</si>
  <si>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</si>
  <si>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</si>
  <si>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</si>
  <si>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</si>
  <si>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</si>
  <si>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</si>
  <si>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</si>
  <si>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</si>
  <si>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</si>
  <si>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</si>
  <si>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</si>
  <si>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</si>
  <si>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</si>
  <si>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</si>
  <si>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</si>
  <si>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</si>
  <si>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</si>
  <si>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</si>
  <si>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</si>
  <si>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</si>
  <si>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</si>
  <si>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</si>
  <si>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</si>
  <si>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</si>
  <si>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</si>
  <si>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</si>
  <si>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</si>
  <si>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</si>
  <si>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</si>
  <si>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</si>
  <si>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</si>
  <si>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</si>
  <si>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</si>
  <si>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</si>
  <si>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</si>
  <si>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</si>
  <si>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</si>
  <si>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</si>
  <si>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</si>
  <si>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</si>
  <si>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</si>
  <si>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</si>
  <si>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</si>
  <si>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</si>
  <si>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</si>
  <si>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</si>
  <si>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</si>
  <si>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</si>
  <si>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</si>
  <si>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</si>
  <si>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</si>
  <si>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</si>
  <si>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</si>
  <si>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</si>
  <si>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</si>
  <si>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</si>
  <si>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</si>
  <si>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</si>
  <si>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</si>
  <si>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</si>
  <si>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</si>
  <si>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</si>
  <si>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</si>
  <si>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</si>
  <si>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</si>
  <si>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</si>
  <si>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</si>
  <si>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</si>
  <si>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</si>
  <si>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</si>
  <si>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</si>
  <si>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</si>
  <si>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</si>
  <si>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</si>
  <si>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</si>
  <si>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</si>
  <si>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</si>
  <si>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</si>
  <si>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</si>
  <si>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</si>
  <si>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</si>
  <si>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</si>
  <si>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</si>
  <si>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</si>
  <si>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</si>
  <si>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</si>
  <si>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</si>
  <si>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</si>
  <si>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</si>
  <si>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</si>
  <si>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</si>
  <si>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</si>
  <si>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</si>
  <si>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</si>
  <si>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</si>
  <si>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</si>
  <si>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</si>
  <si>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</si>
  <si>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</si>
  <si>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</si>
  <si>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</si>
  <si>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</si>
  <si>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</si>
  <si>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</si>
  <si>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</si>
  <si>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</si>
  <si>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</si>
  <si>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</si>
  <si>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</si>
  <si>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</si>
  <si>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</si>
  <si>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</si>
  <si>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</si>
  <si>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</si>
  <si>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</si>
  <si>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</si>
  <si>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</si>
  <si>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</si>
  <si>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</si>
  <si>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</si>
  <si>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</si>
  <si>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</si>
  <si>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</si>
  <si>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</si>
  <si>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</si>
  <si>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</si>
  <si>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</si>
  <si>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</si>
  <si>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</si>
  <si>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</si>
  <si>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</si>
  <si>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</si>
  <si>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</si>
  <si>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</si>
  <si>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</si>
  <si>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</si>
  <si>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</si>
  <si>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</si>
  <si>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</si>
  <si>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</si>
  <si>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</si>
  <si>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</si>
  <si>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</si>
  <si>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</si>
  <si>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</si>
  <si>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</si>
  <si>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</si>
  <si>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</si>
  <si>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</si>
  <si>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</si>
  <si>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</si>
  <si>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</si>
  <si>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</si>
  <si>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</si>
  <si>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</si>
  <si>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</si>
  <si>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</si>
  <si>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</si>
  <si>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</si>
  <si>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</si>
  <si>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</si>
  <si>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</si>
  <si>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</si>
  <si>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</si>
  <si>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</si>
  <si>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</si>
  <si>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</si>
  <si>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</si>
  <si>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</si>
  <si>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</si>
  <si>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</si>
  <si>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</si>
  <si>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</si>
  <si>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</si>
  <si>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</si>
  <si>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</si>
  <si>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</si>
  <si>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</si>
  <si>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</si>
  <si>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</si>
  <si>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</si>
  <si>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</si>
  <si>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</si>
  <si>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</si>
  <si>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</si>
  <si>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</si>
  <si>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</si>
  <si>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</si>
  <si>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</si>
  <si>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</si>
  <si>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</si>
  <si>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</si>
  <si>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</si>
  <si>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</si>
  <si>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</si>
  <si>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</si>
  <si>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</si>
  <si>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</si>
  <si>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</si>
  <si>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</si>
  <si>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</si>
  <si>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</si>
  <si>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</si>
  <si>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</si>
  <si>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</si>
  <si>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</si>
  <si>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</si>
  <si>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</si>
  <si>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</si>
  <si>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</si>
  <si>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</si>
  <si>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</si>
  <si>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</si>
  <si>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</si>
  <si>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</si>
  <si>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</si>
  <si>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</si>
  <si>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</si>
  <si>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</si>
  <si>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</si>
  <si>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</si>
  <si>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</si>
  <si>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</si>
  <si>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</si>
  <si>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</si>
  <si>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</si>
  <si>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</si>
  <si>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</si>
  <si>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</si>
  <si>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</si>
  <si>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</si>
  <si>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</si>
  <si>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</si>
  <si>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</si>
  <si>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</si>
  <si>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</si>
  <si>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</si>
  <si>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</si>
  <si>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</si>
  <si>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</si>
  <si>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</si>
  <si>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</si>
  <si>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</si>
  <si>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</si>
  <si>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</si>
  <si>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</si>
  <si>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</si>
  <si>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</si>
  <si>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</si>
  <si>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</si>
  <si>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</si>
  <si>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</si>
  <si>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</si>
  <si>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</si>
  <si>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</si>
  <si>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</si>
  <si>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</si>
  <si>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</si>
  <si>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</si>
  <si>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</si>
  <si>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</si>
  <si>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</si>
  <si>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</si>
  <si>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</si>
  <si>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</si>
  <si>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</si>
  <si>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</si>
  <si>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</si>
  <si>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</si>
  <si>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</si>
  <si>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</si>
  <si>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</si>
  <si>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</si>
  <si>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</si>
  <si>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</si>
  <si>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</si>
  <si>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</si>
  <si>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</si>
  <si>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</si>
  <si>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</si>
  <si>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</si>
  <si>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</si>
  <si>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</si>
  <si>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</si>
  <si>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</si>
  <si>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</si>
  <si>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</si>
  <si>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</si>
  <si>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</si>
  <si>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</si>
  <si>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</si>
  <si>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</si>
  <si>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</si>
  <si>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</si>
  <si>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</si>
  <si>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</si>
  <si>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</si>
  <si>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</si>
  <si>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</si>
  <si>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</si>
  <si>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</si>
  <si>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</si>
  <si>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</si>
  <si>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</si>
  <si>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</si>
  <si>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</si>
  <si>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</si>
  <si>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</si>
  <si>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</si>
  <si>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</si>
  <si>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</si>
  <si>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</si>
  <si>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</si>
  <si>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</si>
  <si>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</si>
  <si>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</si>
  <si>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</si>
  <si>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</si>
  <si>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</si>
  <si>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</si>
  <si>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</si>
  <si>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</si>
  <si>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</si>
  <si>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</si>
  <si>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</si>
  <si>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</si>
  <si>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</si>
  <si>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</si>
  <si>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</si>
  <si>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</si>
  <si>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</si>
  <si>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</si>
  <si>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</si>
  <si>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</si>
  <si>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</si>
  <si>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</si>
  <si>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</si>
  <si>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</si>
  <si>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</si>
  <si>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</si>
  <si>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</si>
  <si>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</si>
  <si>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</si>
  <si>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</si>
  <si>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</si>
  <si>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</si>
  <si>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</si>
  <si>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</si>
  <si>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</si>
  <si>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</si>
  <si>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</si>
  <si>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</si>
  <si>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</si>
  <si>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</si>
  <si>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</si>
  <si>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</si>
  <si>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</si>
  <si>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</si>
  <si>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</si>
  <si>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</si>
  <si>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</si>
  <si>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</si>
  <si>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</si>
  <si>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</si>
  <si>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</si>
  <si>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</si>
  <si>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</si>
  <si>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</si>
  <si>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</si>
  <si>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</si>
  <si>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</si>
  <si>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</si>
  <si>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</si>
  <si>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</si>
  <si>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</si>
  <si>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</si>
  <si>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</si>
  <si>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</si>
  <si>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</si>
  <si>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</si>
  <si>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</si>
  <si>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</si>
  <si>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</si>
  <si>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</si>
  <si>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</si>
  <si>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</si>
  <si>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</si>
  <si>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</si>
  <si>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</si>
  <si>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</si>
  <si>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</si>
  <si>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</si>
  <si>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</si>
  <si>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</si>
  <si>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</si>
  <si>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</si>
  <si>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</si>
  <si>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</si>
  <si>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</si>
  <si>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</si>
  <si>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</si>
  <si>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</si>
  <si>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</si>
  <si>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</si>
  <si>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</si>
  <si>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</si>
  <si>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</si>
  <si>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</si>
  <si>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</si>
  <si>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</si>
  <si>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</si>
  <si>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</si>
  <si>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</si>
  <si>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</si>
  <si>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</si>
  <si>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</si>
  <si>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</si>
  <si>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</si>
  <si>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</si>
  <si>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</si>
  <si>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</si>
  <si>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</si>
  <si>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</si>
  <si>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</si>
  <si>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</si>
  <si>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</si>
  <si>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</si>
  <si>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</si>
  <si>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</si>
  <si>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</si>
  <si>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</si>
  <si>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</si>
  <si>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</si>
  <si>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</si>
  <si>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</si>
  <si>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</si>
  <si>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</si>
  <si>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</si>
  <si>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</si>
  <si>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</si>
  <si>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</si>
  <si>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</si>
  <si>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</si>
  <si>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</si>
  <si>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</si>
  <si>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</si>
  <si>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</si>
  <si>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</si>
  <si>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</si>
  <si>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</si>
  <si>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</si>
  <si>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</si>
  <si>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</si>
  <si>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</si>
  <si>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</si>
  <si>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</si>
  <si>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</si>
  <si>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</si>
  <si>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</si>
  <si>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</si>
  <si>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</si>
  <si>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</si>
  <si>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</si>
  <si>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</si>
  <si>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</si>
  <si>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</si>
  <si>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</si>
  <si>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</si>
  <si>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</si>
  <si>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</si>
  <si>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</si>
  <si>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</si>
  <si>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</si>
  <si>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</si>
  <si>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</si>
  <si>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</si>
  <si>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</si>
  <si>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</si>
  <si>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</si>
  <si>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</si>
  <si>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</si>
  <si>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</si>
  <si>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</si>
  <si>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</si>
  <si>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</si>
  <si>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</si>
  <si>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</si>
  <si>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</si>
  <si>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</si>
  <si>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</si>
  <si>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</si>
  <si>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</si>
  <si>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</si>
  <si>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</si>
  <si>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</si>
  <si>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</si>
  <si>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</si>
  <si>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</si>
  <si>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</si>
  <si>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</si>
  <si>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</si>
  <si>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</si>
  <si>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</si>
  <si>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</si>
  <si>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</si>
  <si>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</si>
  <si>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</si>
  <si>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</si>
  <si>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</si>
  <si>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</si>
  <si>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</si>
  <si>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</si>
  <si>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</si>
  <si>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</si>
  <si>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</si>
  <si>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</si>
  <si>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</si>
  <si>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</si>
  <si>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</si>
  <si>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</si>
  <si>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</si>
  <si>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</si>
  <si>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</si>
  <si>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</si>
  <si>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</si>
  <si>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</si>
  <si>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</si>
  <si>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</si>
  <si>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</si>
  <si>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</si>
  <si>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</si>
  <si>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</si>
  <si>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</si>
  <si>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</si>
  <si>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</si>
  <si>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</si>
  <si>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</si>
  <si>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</si>
  <si>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</si>
  <si>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</si>
  <si>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</si>
  <si>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</si>
  <si>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</si>
  <si>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</si>
  <si>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</si>
  <si>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</si>
  <si>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</si>
  <si>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</si>
  <si>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</si>
  <si>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</si>
  <si>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</si>
  <si>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</si>
  <si>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</si>
  <si>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</si>
  <si>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</si>
  <si>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</si>
  <si>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</si>
  <si>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</si>
  <si>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</si>
  <si>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</si>
  <si>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</si>
  <si>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</si>
  <si>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</si>
  <si>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</si>
  <si>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</si>
  <si>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</si>
  <si>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</si>
  <si>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</si>
  <si>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</si>
  <si>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</si>
  <si>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</si>
  <si>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</si>
  <si>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</si>
  <si>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</si>
  <si>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</si>
  <si>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</si>
  <si>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</si>
  <si>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</si>
  <si>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</si>
  <si>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</si>
  <si>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</si>
  <si>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</si>
  <si>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</si>
  <si>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</si>
  <si>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</si>
  <si>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</si>
  <si>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</si>
  <si>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</si>
  <si>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</si>
  <si>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</si>
  <si>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</si>
  <si>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</si>
  <si>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</si>
  <si>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</si>
  <si>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</si>
  <si>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</si>
  <si>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</si>
  <si>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</si>
  <si>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</si>
  <si>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</si>
  <si>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</si>
  <si>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</si>
  <si>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</si>
  <si>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</si>
  <si>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</si>
  <si>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</si>
  <si>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</si>
  <si>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</si>
  <si>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</si>
  <si>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</si>
  <si>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</si>
  <si>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</si>
  <si>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</si>
  <si>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</si>
  <si>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</si>
  <si>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</si>
  <si>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</si>
  <si>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</si>
  <si>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</si>
  <si>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</si>
  <si>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</si>
  <si>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</si>
  <si>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</si>
  <si>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</si>
  <si>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</si>
  <si>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</si>
  <si>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</si>
  <si>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</si>
  <si>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</si>
  <si>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</si>
  <si>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</si>
  <si>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</si>
  <si>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</si>
  <si>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</si>
  <si>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</si>
  <si>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</si>
  <si>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</si>
  <si>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</si>
  <si>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</si>
  <si>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</si>
  <si>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</si>
  <si>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</si>
  <si>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</si>
  <si>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</si>
  <si>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</si>
  <si>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</si>
  <si>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</si>
  <si>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</si>
  <si>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</si>
  <si>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</si>
  <si>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</si>
  <si>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</si>
  <si>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</si>
  <si>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</si>
  <si>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</si>
  <si>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</si>
  <si>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</si>
  <si>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</si>
  <si>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</si>
  <si>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</si>
  <si>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</si>
  <si>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</si>
  <si>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</si>
  <si>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</si>
  <si>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</si>
  <si>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</si>
  <si>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</si>
  <si>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</si>
  <si>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</si>
  <si>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</si>
  <si>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</si>
  <si>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</si>
  <si>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</si>
  <si>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</si>
  <si>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</si>
  <si>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</si>
  <si>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</si>
  <si>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</si>
  <si>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</si>
  <si>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</si>
  <si>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</si>
  <si>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</si>
  <si>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</si>
  <si>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</si>
  <si>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</si>
  <si>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</si>
  <si>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</si>
  <si>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</si>
  <si>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</si>
  <si>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</si>
  <si>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</si>
  <si>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</si>
  <si>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</si>
  <si>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</si>
  <si>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</si>
  <si>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</si>
  <si>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</si>
  <si>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</si>
  <si>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</si>
  <si>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</si>
  <si>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</si>
  <si>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</si>
  <si>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</si>
  <si>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</si>
  <si>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</si>
  <si>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</si>
  <si>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</si>
  <si>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</si>
  <si>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</si>
  <si>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</si>
  <si>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</si>
  <si>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</si>
  <si>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</si>
  <si>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</si>
  <si>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</si>
  <si>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</si>
  <si>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</si>
  <si>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</si>
  <si>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</si>
  <si>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</si>
  <si>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</si>
  <si>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</si>
  <si>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</si>
  <si>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</si>
  <si>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</si>
  <si>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</si>
  <si>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</si>
  <si>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</si>
  <si>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</si>
  <si>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</si>
  <si>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</si>
  <si>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</si>
  <si>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</si>
  <si>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</si>
  <si>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</si>
  <si>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</si>
  <si>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</si>
  <si>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</si>
  <si>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</si>
  <si>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</si>
  <si>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</si>
  <si>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</si>
  <si>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</si>
  <si>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</si>
  <si>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</si>
  <si>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</si>
  <si>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</si>
  <si>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</si>
  <si>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</si>
  <si>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</si>
  <si>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</si>
  <si>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</si>
  <si>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</si>
  <si>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</si>
  <si>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</si>
  <si>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</si>
  <si>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</si>
  <si>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</si>
  <si>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</si>
  <si>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</si>
  <si>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</si>
  <si>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</si>
  <si>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</si>
  <si>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</si>
  <si>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</si>
  <si>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</si>
  <si>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</si>
  <si>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</si>
  <si>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</si>
  <si>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</si>
  <si>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</si>
  <si>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</si>
  <si>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</si>
  <si>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</si>
  <si>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</si>
  <si>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</si>
  <si>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</si>
  <si>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</si>
  <si>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</si>
  <si>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</si>
  <si>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</si>
  <si>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</si>
  <si>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</si>
  <si>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</si>
  <si>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</si>
  <si>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</si>
  <si>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</si>
  <si>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</si>
  <si>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</si>
  <si>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</si>
  <si>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</si>
  <si>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</si>
  <si>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</si>
  <si>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</si>
  <si>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</si>
  <si>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</si>
  <si>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</si>
  <si>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</si>
  <si>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</si>
  <si>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</si>
  <si>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</si>
  <si>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</si>
  <si>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</si>
  <si>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</si>
  <si>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</si>
  <si>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</si>
  <si>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</si>
  <si>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</si>
  <si>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</si>
  <si>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</si>
  <si>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</si>
  <si>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</si>
  <si>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</si>
  <si>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</si>
  <si>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</si>
  <si>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</si>
  <si>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</si>
  <si>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</si>
  <si>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</si>
  <si>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</si>
  <si>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</si>
  <si>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</si>
  <si>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</si>
  <si>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</si>
  <si>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</si>
  <si>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</si>
  <si>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</si>
  <si>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</si>
  <si>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</si>
  <si>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</si>
  <si>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</si>
  <si>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</si>
  <si>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</si>
  <si>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</si>
  <si>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</si>
  <si>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</si>
  <si>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</si>
  <si>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</si>
  <si>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</si>
  <si>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</si>
  <si>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</si>
  <si>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</si>
  <si>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</si>
  <si>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</si>
  <si>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</si>
  <si>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</si>
  <si>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</si>
  <si>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</si>
  <si>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</si>
  <si>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</si>
  <si>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</si>
  <si>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</si>
  <si>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</si>
  <si>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</si>
  <si>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</si>
  <si>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</si>
  <si>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</si>
  <si>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</si>
  <si>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</si>
  <si>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</si>
  <si>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</si>
  <si>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</si>
  <si>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</si>
  <si>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</si>
  <si>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</si>
  <si>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</si>
  <si>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</si>
  <si>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</si>
  <si>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</si>
  <si>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</si>
  <si>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</si>
  <si>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</si>
  <si>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</si>
  <si>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</si>
  <si>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</si>
  <si>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</si>
  <si>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</si>
  <si>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</si>
  <si>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</si>
  <si>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</si>
  <si>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</si>
  <si>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</si>
  <si>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</si>
  <si>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</si>
  <si>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</si>
  <si>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</si>
  <si>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</si>
  <si>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</si>
  <si>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</si>
  <si>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</si>
  <si>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</si>
  <si>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</si>
  <si>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</si>
  <si>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</si>
  <si>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</si>
  <si>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</si>
  <si>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</si>
  <si>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</si>
  <si>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</si>
  <si>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</si>
  <si>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</si>
  <si>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</si>
  <si>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</si>
  <si>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</si>
  <si>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</si>
  <si>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</si>
  <si>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</si>
  <si>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</si>
  <si>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</si>
  <si>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</si>
  <si>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</si>
  <si>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</si>
  <si>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</si>
  <si>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</si>
  <si>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</si>
  <si>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</si>
  <si>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</si>
  <si>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</si>
  <si>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</si>
  <si>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</si>
  <si>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</si>
  <si>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</si>
  <si>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</si>
  <si>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</si>
  <si>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</si>
  <si>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</si>
  <si>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</si>
  <si>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</si>
  <si>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</si>
  <si>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</si>
  <si>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</si>
  <si>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</si>
  <si>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</si>
  <si>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</si>
  <si>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</si>
  <si>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</si>
  <si>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</si>
  <si>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</si>
  <si>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</si>
  <si>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</si>
  <si>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</si>
  <si>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</si>
  <si>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</si>
  <si>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</si>
  <si>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</si>
  <si>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</si>
  <si>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</si>
  <si>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</si>
  <si>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</si>
  <si>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</si>
  <si>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</si>
  <si>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</si>
  <si>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</si>
  <si>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</si>
  <si>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</si>
  <si>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</si>
  <si>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</si>
  <si>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</si>
  <si>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</si>
  <si>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</si>
  <si>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</si>
  <si>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</si>
  <si>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</si>
  <si>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</si>
  <si>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</si>
  <si>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</si>
  <si>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</si>
  <si>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</si>
  <si>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</si>
  <si>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</si>
  <si>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</si>
  <si>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</si>
  <si>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</si>
  <si>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</si>
  <si>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</si>
  <si>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</si>
  <si>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</si>
  <si>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</si>
  <si>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</si>
  <si>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</si>
  <si>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</si>
  <si>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</si>
  <si>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</si>
  <si>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</si>
  <si>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</si>
  <si>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</si>
  <si>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</si>
  <si>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</si>
  <si>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</si>
  <si>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</si>
  <si>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</si>
  <si>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</si>
  <si>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</si>
  <si>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</si>
  <si>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</si>
  <si>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</si>
  <si>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</si>
  <si>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</si>
  <si>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</si>
  <si>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</si>
  <si>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</si>
  <si>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</si>
  <si>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</si>
  <si>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</si>
  <si>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</si>
  <si>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</si>
  <si>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</si>
  <si>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</si>
  <si>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</si>
  <si>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</si>
  <si>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</si>
  <si>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</si>
  <si>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</si>
  <si>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</si>
  <si>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</si>
  <si>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</si>
  <si>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</si>
  <si>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</si>
  <si>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</si>
  <si>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</si>
  <si>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</si>
  <si>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</si>
  <si>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</si>
  <si>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</si>
  <si>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</si>
  <si>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</si>
  <si>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</si>
  <si>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</si>
  <si>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</si>
  <si>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</si>
  <si>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</si>
  <si>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</si>
  <si>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</si>
  <si>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</si>
  <si>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</si>
  <si>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</si>
  <si>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</si>
  <si>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</si>
  <si>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</si>
  <si>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</si>
  <si>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</si>
  <si>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</si>
  <si>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</si>
  <si>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</si>
  <si>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</si>
  <si>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</si>
  <si>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</si>
  <si>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</si>
  <si>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</si>
  <si>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</si>
  <si>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</si>
  <si>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</si>
  <si>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</si>
  <si>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</si>
  <si>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</si>
  <si>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</si>
  <si>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</si>
  <si>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</si>
  <si>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</si>
  <si>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</si>
  <si>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</si>
  <si>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</si>
  <si>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</si>
  <si>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</si>
  <si>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</si>
  <si>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</si>
  <si>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</si>
  <si>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</si>
  <si>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</si>
  <si>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</si>
  <si>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</si>
  <si>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</si>
  <si>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</si>
  <si>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</si>
  <si>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</si>
  <si>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</si>
  <si>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</si>
  <si>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</si>
  <si>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</si>
  <si>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</si>
  <si>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</si>
  <si>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</si>
  <si>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</si>
  <si>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</si>
  <si>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</si>
  <si>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</si>
  <si>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</si>
  <si>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</si>
  <si>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</si>
  <si>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</si>
  <si>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</si>
  <si>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</si>
  <si>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</si>
  <si>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</si>
  <si>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</si>
  <si>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</si>
  <si>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</si>
  <si>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</si>
  <si>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</si>
  <si>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</si>
  <si>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</si>
  <si>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</si>
  <si>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</si>
  <si>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</si>
  <si>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</si>
  <si>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</si>
  <si>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</si>
  <si>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</si>
  <si>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</si>
  <si>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</si>
  <si>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</si>
  <si>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</si>
  <si>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</si>
  <si>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</si>
  <si>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</si>
  <si>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</si>
  <si>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</si>
  <si>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</si>
  <si>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</si>
  <si>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</si>
  <si>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</si>
  <si>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</si>
  <si>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</si>
  <si>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</si>
  <si>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</si>
  <si>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</si>
  <si>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</si>
  <si>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</si>
  <si>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</si>
  <si>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</si>
  <si>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</si>
  <si>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</si>
  <si>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</si>
  <si>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</si>
  <si>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</si>
  <si>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</si>
  <si>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</si>
  <si>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</si>
  <si>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</si>
  <si>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</si>
  <si>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</si>
  <si>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</si>
  <si>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</si>
  <si>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</si>
  <si>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</si>
  <si>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</si>
  <si>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</si>
  <si>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</si>
  <si>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</si>
  <si>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</si>
  <si>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</si>
  <si>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</si>
  <si>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</si>
  <si>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</si>
  <si>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</si>
  <si>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</si>
  <si>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</si>
  <si>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</si>
  <si>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</si>
  <si>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</si>
  <si>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</si>
  <si>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</si>
  <si>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</si>
  <si>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</si>
  <si>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</si>
  <si>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</si>
  <si>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</si>
  <si>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</si>
  <si>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</si>
  <si>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</si>
  <si>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</si>
  <si>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</si>
  <si>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</si>
  <si>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</si>
  <si>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</si>
  <si>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</si>
  <si>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</si>
  <si>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</si>
  <si>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</si>
  <si>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</si>
  <si>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</si>
  <si>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</si>
  <si>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</si>
  <si>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</si>
  <si>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</si>
  <si>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</si>
  <si>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</si>
  <si>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</si>
  <si>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</si>
  <si>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</si>
  <si>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</si>
  <si>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</si>
  <si>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</si>
  <si>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</si>
  <si>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</si>
  <si>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</si>
  <si>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</si>
  <si>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</si>
  <si>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</si>
  <si>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</si>
  <si>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</si>
  <si>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</si>
  <si>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</si>
  <si>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</si>
  <si>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</si>
  <si>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</si>
  <si>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</si>
  <si>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</si>
  <si>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</si>
  <si>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</si>
  <si>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</si>
  <si>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</si>
  <si>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</si>
  <si>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</si>
  <si>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</si>
  <si>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</si>
  <si>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</si>
  <si>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</si>
  <si>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</si>
  <si>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</si>
  <si>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</si>
  <si>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</si>
  <si>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</si>
  <si>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</si>
  <si>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</si>
  <si>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</si>
  <si>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</si>
  <si>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</si>
  <si>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</si>
  <si>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</si>
  <si>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</si>
  <si>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</si>
  <si>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</si>
  <si>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</si>
  <si>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</si>
  <si>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</si>
  <si>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</si>
  <si>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</si>
  <si>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</si>
  <si>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</si>
  <si>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</si>
  <si>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</si>
  <si>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</si>
  <si>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</si>
  <si>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</si>
  <si>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</si>
  <si>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</si>
  <si>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</si>
  <si>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</si>
  <si>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</si>
  <si>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</si>
  <si>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</si>
  <si>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</si>
  <si>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</si>
  <si>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</si>
  <si>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</si>
  <si>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</si>
  <si>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</si>
  <si>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</si>
  <si>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</si>
  <si>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</si>
  <si>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</si>
  <si>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</si>
  <si>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</si>
  <si>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</si>
  <si>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</si>
  <si>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</si>
  <si>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</si>
  <si>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</si>
  <si>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</si>
  <si>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</si>
  <si>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</si>
  <si>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</si>
  <si>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</si>
  <si>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</si>
  <si>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</si>
  <si>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</si>
  <si>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</si>
  <si>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</si>
  <si>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</si>
  <si>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</si>
  <si>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</si>
  <si>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</si>
  <si>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</si>
  <si>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</si>
  <si>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</si>
  <si>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</si>
  <si>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</si>
  <si>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</si>
  <si>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</si>
  <si>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</si>
  <si>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</si>
  <si>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</si>
  <si>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</si>
  <si>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</si>
  <si>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</si>
  <si>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</si>
  <si>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</si>
  <si>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</si>
  <si>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</si>
  <si>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</si>
  <si>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</si>
  <si>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</si>
  <si>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</si>
  <si>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</si>
  <si>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</si>
  <si>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</si>
  <si>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</si>
  <si>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</si>
  <si>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</si>
  <si>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</si>
  <si>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</si>
  <si>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</si>
  <si>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</si>
  <si>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</si>
  <si>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</si>
  <si>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</si>
  <si>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</si>
  <si>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</si>
  <si>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</si>
  <si>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</si>
  <si>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</si>
  <si>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</si>
  <si>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</si>
  <si>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</si>
  <si>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</si>
  <si>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</si>
  <si>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</si>
  <si>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</si>
  <si>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</si>
  <si>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</si>
  <si>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</si>
  <si>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</si>
  <si>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</si>
  <si>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</si>
  <si>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</si>
  <si>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</si>
  <si>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</si>
  <si>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</si>
  <si>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</si>
  <si>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</si>
  <si>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</si>
  <si>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</si>
  <si>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</si>
  <si>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</si>
  <si>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</si>
  <si>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</si>
  <si>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</si>
  <si>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</si>
  <si>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</si>
  <si>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</si>
  <si>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</si>
  <si>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</si>
  <si>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</si>
  <si>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</si>
  <si>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</si>
  <si>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</si>
  <si>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</si>
  <si>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</si>
  <si>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</si>
  <si>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</si>
  <si>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</si>
  <si>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</si>
  <si>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</si>
  <si>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</si>
  <si>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</si>
  <si>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</si>
  <si>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</si>
  <si>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</si>
  <si>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</si>
  <si>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</si>
  <si>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</si>
  <si>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</si>
  <si>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</si>
  <si>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</si>
  <si>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</si>
  <si>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</si>
  <si>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</si>
  <si>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</si>
  <si>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</si>
  <si>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</si>
  <si>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</si>
  <si>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</si>
  <si>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</si>
  <si>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</si>
  <si>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</si>
  <si>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</si>
  <si>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</si>
  <si>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</si>
  <si>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</si>
  <si>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</si>
  <si>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</si>
  <si>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</si>
  <si>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</si>
  <si>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</si>
  <si>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</si>
  <si>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</si>
  <si>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</si>
  <si>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</si>
  <si>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</si>
  <si>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</si>
  <si>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</si>
  <si>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</si>
  <si>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</si>
  <si>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</si>
  <si>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</si>
  <si>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</si>
  <si>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</si>
  <si>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</si>
  <si>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</si>
  <si>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</si>
  <si>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</si>
  <si>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</si>
  <si>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</si>
  <si>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</si>
  <si>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</si>
  <si>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</si>
  <si>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</si>
  <si>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</si>
  <si>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</si>
  <si>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</si>
  <si>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</si>
  <si>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</si>
  <si>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</si>
  <si>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</si>
  <si>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</si>
  <si>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</si>
  <si>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</si>
  <si>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</si>
  <si>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</si>
  <si>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</si>
  <si>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</si>
  <si>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</si>
  <si>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</si>
  <si>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</si>
  <si>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</si>
  <si>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</si>
  <si>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</si>
  <si>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</si>
  <si>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</si>
  <si>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</si>
  <si>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</si>
  <si>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</si>
  <si>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</si>
  <si>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</si>
  <si>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</si>
  <si>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</si>
  <si>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</si>
  <si>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</si>
  <si>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</si>
  <si>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</si>
  <si>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</si>
  <si>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</si>
  <si>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</si>
  <si>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</si>
  <si>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</si>
  <si>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</si>
  <si>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</si>
  <si>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</si>
  <si>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</si>
  <si>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</si>
  <si>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</si>
  <si>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</si>
  <si>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</si>
  <si>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</si>
  <si>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</si>
  <si>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</si>
  <si>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</si>
  <si>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</si>
  <si>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</si>
  <si>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</si>
  <si>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</si>
  <si>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</si>
  <si>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</si>
  <si>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</si>
  <si>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</si>
  <si>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</si>
  <si>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</si>
  <si>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</si>
  <si>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</si>
  <si>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</si>
  <si>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</si>
  <si>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</si>
  <si>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</si>
  <si>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</si>
  <si>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</si>
  <si>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</si>
  <si>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</si>
  <si>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</si>
  <si>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</si>
  <si>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</si>
  <si>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</si>
  <si>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</si>
  <si>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</si>
  <si>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</si>
  <si>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</si>
  <si>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</si>
  <si>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</si>
  <si>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</si>
  <si>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</si>
  <si>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</si>
  <si>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</si>
  <si>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</si>
  <si>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</si>
  <si>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</si>
  <si>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</si>
  <si>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</si>
  <si>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</si>
  <si>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</si>
  <si>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</si>
  <si>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</si>
  <si>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</si>
  <si>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</si>
  <si>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</si>
  <si>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</si>
  <si>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</si>
  <si>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</si>
  <si>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</si>
  <si>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</si>
  <si>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</si>
  <si>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</si>
  <si>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</si>
  <si>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</si>
  <si>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</si>
  <si>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</si>
  <si>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</si>
  <si>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</si>
  <si>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</si>
  <si>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</si>
  <si>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</si>
  <si>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</si>
  <si>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</si>
  <si>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</si>
  <si>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</si>
  <si>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</si>
  <si>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</si>
  <si>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</si>
  <si>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</si>
  <si>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</si>
  <si>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</si>
  <si>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</si>
  <si>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</si>
  <si>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</si>
  <si>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</si>
  <si>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</si>
  <si>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</si>
  <si>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</si>
  <si>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</si>
  <si>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</si>
  <si>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</si>
  <si>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</si>
  <si>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</si>
  <si>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</si>
  <si>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</si>
  <si>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</si>
  <si>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</si>
  <si>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</si>
  <si>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</si>
  <si>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</si>
  <si>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</si>
  <si>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</si>
  <si>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</si>
  <si>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</si>
  <si>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</si>
  <si>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</si>
  <si>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</si>
  <si>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</si>
  <si>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</si>
  <si>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</si>
  <si>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</si>
  <si>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</si>
  <si>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</si>
  <si>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</si>
  <si>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</si>
  <si>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</si>
  <si>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</si>
  <si>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</si>
  <si>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</si>
  <si>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</si>
  <si>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</si>
  <si>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</si>
  <si>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</si>
  <si>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</si>
  <si>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</si>
  <si>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</si>
  <si>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</si>
  <si>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</si>
  <si>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</si>
  <si>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</si>
  <si>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</si>
  <si>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</si>
  <si>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</si>
  <si>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</si>
  <si>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</si>
  <si>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</si>
  <si>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</si>
  <si>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</si>
  <si>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</si>
  <si>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</si>
  <si>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</si>
  <si>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</si>
  <si>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</si>
  <si>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</si>
  <si>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</si>
  <si>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</si>
  <si>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</si>
  <si>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</si>
  <si>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</si>
  <si>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</si>
  <si>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</si>
  <si>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</si>
  <si>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</si>
  <si>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</si>
  <si>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</si>
  <si>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</si>
  <si>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</si>
  <si>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</si>
  <si>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</si>
  <si>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</si>
  <si>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</si>
  <si>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</si>
  <si>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</si>
  <si>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</si>
  <si>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</si>
  <si>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</si>
  <si>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</si>
  <si>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</si>
  <si>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</si>
  <si>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</si>
  <si>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</si>
  <si>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</si>
  <si>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</si>
  <si>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</si>
  <si>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</si>
  <si>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</si>
  <si>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</si>
  <si>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</si>
  <si>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</si>
  <si>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</si>
  <si>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</si>
  <si>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</si>
  <si>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</si>
  <si>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</si>
  <si>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</si>
  <si>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</si>
  <si>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</si>
  <si>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</si>
  <si>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</si>
  <si>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</si>
  <si>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</si>
  <si>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</si>
  <si>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</si>
  <si>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</si>
  <si>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</si>
  <si>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</si>
  <si>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</si>
  <si>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</si>
  <si>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</si>
  <si>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</si>
  <si>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</si>
  <si>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</si>
  <si>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</si>
  <si>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</si>
  <si>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</si>
  <si>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</si>
  <si>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</si>
  <si>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</si>
  <si>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</si>
  <si>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</si>
  <si>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</si>
  <si>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</si>
  <si>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</si>
  <si>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</si>
  <si>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</si>
  <si>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</si>
  <si>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</si>
  <si>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</si>
  <si>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</si>
  <si>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</si>
  <si>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</si>
  <si>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</si>
  <si>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</si>
  <si>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</si>
  <si>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</si>
  <si>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</si>
  <si>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</si>
  <si>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</si>
  <si>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</si>
  <si>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</si>
  <si>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</si>
  <si>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</si>
  <si>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</si>
  <si>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</si>
  <si>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</si>
  <si>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</si>
  <si>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</si>
  <si>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</si>
  <si>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</si>
  <si>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</si>
  <si>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</si>
  <si>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</si>
  <si>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</si>
  <si>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</si>
  <si>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</si>
  <si>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</si>
  <si>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</si>
  <si>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</si>
  <si>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</si>
  <si>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</si>
  <si>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</si>
  <si>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</si>
  <si>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</si>
  <si>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</si>
  <si>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</si>
  <si>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</si>
  <si>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</si>
  <si>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</si>
  <si>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</si>
  <si>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</si>
  <si>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</si>
  <si>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</si>
  <si>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</si>
  <si>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</si>
  <si>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</si>
  <si>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</si>
  <si>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</si>
  <si>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</si>
  <si>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</si>
  <si>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</si>
  <si>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</si>
  <si>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</si>
  <si>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</si>
  <si>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</si>
  <si>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</si>
  <si>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</si>
  <si>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</si>
  <si>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</si>
  <si>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</si>
  <si>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</si>
  <si>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</si>
  <si>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</si>
  <si>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</si>
  <si>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</si>
  <si>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</si>
  <si>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</si>
  <si>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</si>
  <si>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</si>
  <si>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</si>
  <si>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</si>
  <si>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</si>
  <si>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</si>
  <si>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</si>
  <si>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</si>
  <si>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</si>
  <si>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</si>
  <si>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</si>
  <si>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</si>
  <si>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</si>
  <si>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</si>
  <si>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</si>
  <si>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</si>
  <si>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</si>
  <si>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</si>
  <si>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</si>
  <si>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</si>
  <si>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</si>
  <si>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</si>
  <si>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</si>
  <si>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</si>
  <si>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</si>
  <si>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</si>
  <si>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</si>
  <si>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</si>
  <si>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</si>
  <si>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</si>
  <si>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</si>
  <si>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</si>
  <si>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</si>
  <si>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</si>
  <si>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</si>
  <si>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</si>
  <si>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</si>
  <si>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</si>
  <si>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</si>
  <si>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</si>
  <si>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</si>
  <si>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</si>
  <si>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</si>
  <si>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</si>
  <si>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</si>
  <si>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</si>
  <si>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</si>
  <si>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</si>
  <si>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</si>
  <si>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</si>
  <si>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</si>
  <si>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</si>
  <si>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</si>
  <si>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</si>
  <si>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</si>
  <si>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</si>
  <si>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</si>
  <si>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</si>
  <si>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</si>
  <si>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</si>
  <si>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</si>
  <si>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</si>
  <si>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</si>
  <si>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</si>
  <si>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</si>
  <si>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</si>
  <si>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</si>
  <si>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</si>
  <si>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</si>
  <si>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</si>
  <si>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</si>
  <si>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</si>
  <si>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</si>
  <si>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</si>
  <si>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</si>
  <si>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</si>
  <si>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</si>
  <si>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</si>
  <si>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</si>
  <si>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</si>
  <si>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</si>
  <si>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</si>
  <si>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</si>
  <si>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</si>
  <si>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</si>
  <si>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</si>
  <si>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</si>
  <si>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</si>
  <si>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</si>
  <si>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</si>
  <si>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</si>
  <si>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</si>
  <si>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</si>
  <si>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</si>
  <si>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</si>
  <si>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</si>
  <si>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</si>
  <si>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</si>
  <si>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</si>
  <si>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</si>
  <si>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</si>
  <si>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</si>
  <si>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</si>
  <si>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</si>
  <si>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</si>
  <si>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</si>
  <si>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</si>
  <si>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</si>
  <si>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</si>
  <si>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</si>
  <si>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</si>
  <si>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</si>
  <si>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</si>
  <si>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</si>
  <si>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</si>
  <si>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</si>
  <si>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</si>
  <si>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</si>
  <si>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</si>
  <si>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</si>
  <si>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</si>
  <si>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</si>
  <si>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</si>
  <si>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</si>
  <si>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</si>
  <si>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</si>
  <si>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</si>
  <si>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</si>
  <si>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</si>
  <si>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</si>
  <si>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</si>
  <si>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</si>
  <si>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</si>
  <si>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</si>
  <si>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</si>
  <si>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</si>
  <si>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</si>
  <si>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</si>
  <si>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</si>
  <si>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</si>
  <si>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</si>
  <si>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</si>
  <si>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</si>
  <si>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</si>
  <si>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</si>
  <si>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</si>
  <si>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</si>
  <si>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</si>
  <si>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</si>
  <si>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</si>
  <si>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</si>
  <si>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</si>
  <si>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</si>
  <si>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</si>
  <si>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</si>
  <si>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</si>
  <si>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</si>
  <si>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</si>
  <si>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</si>
  <si>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</si>
  <si>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</si>
  <si>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</si>
  <si>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</si>
  <si>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</si>
  <si>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</si>
  <si>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</si>
  <si>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</si>
  <si>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</si>
  <si>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</si>
  <si>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</si>
  <si>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</si>
  <si>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</si>
  <si>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</si>
  <si>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</si>
  <si>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</si>
  <si>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</si>
  <si>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</si>
  <si>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</si>
  <si>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</si>
  <si>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</si>
  <si>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</si>
  <si>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</si>
  <si>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</si>
  <si>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</si>
  <si>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</si>
  <si>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</si>
  <si>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</si>
  <si>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</si>
  <si>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</si>
  <si>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</si>
  <si>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</si>
  <si>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</si>
  <si>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</si>
  <si>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</si>
  <si>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</si>
  <si>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</si>
  <si>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</si>
  <si>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</si>
  <si>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</si>
  <si>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</si>
  <si>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</si>
  <si>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</si>
  <si>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</si>
  <si>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</si>
  <si>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</si>
  <si>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</si>
  <si>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</si>
  <si>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</si>
  <si>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</si>
  <si>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</si>
  <si>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</si>
  <si>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</si>
  <si>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</si>
  <si>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</si>
  <si>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</si>
  <si>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</si>
  <si>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</si>
  <si>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</si>
  <si>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</si>
  <si>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</si>
  <si>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</si>
  <si>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</si>
  <si>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</si>
  <si>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</si>
  <si>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</si>
  <si>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</si>
  <si>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</si>
  <si>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</si>
  <si>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</si>
  <si>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</si>
  <si>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</si>
  <si>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</si>
  <si>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</si>
  <si>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</si>
  <si>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</si>
  <si>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</si>
  <si>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</si>
  <si>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</si>
  <si>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</si>
  <si>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</si>
  <si>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</si>
  <si>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</si>
  <si>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</si>
  <si>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</si>
  <si>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</si>
  <si>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</si>
  <si>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</si>
  <si>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</si>
  <si>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</si>
  <si>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</si>
  <si>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</si>
  <si>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</si>
  <si>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</si>
  <si>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</si>
  <si>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</si>
  <si>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</si>
  <si>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</si>
  <si>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</si>
  <si>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</si>
  <si>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</si>
  <si>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</si>
  <si>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</si>
  <si>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</si>
  <si>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</si>
  <si>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</si>
  <si>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</si>
  <si>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</si>
  <si>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</si>
  <si>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</si>
  <si>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</si>
  <si>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</si>
  <si>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</si>
  <si>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</si>
  <si>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</si>
  <si>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</si>
  <si>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</si>
  <si>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</si>
  <si>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</si>
  <si>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</si>
  <si>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</si>
  <si>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</si>
  <si>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</si>
  <si>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</si>
  <si>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</si>
  <si>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</si>
  <si>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</si>
  <si>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</si>
  <si>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</si>
  <si>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</si>
  <si>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</si>
  <si>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</si>
  <si>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</si>
  <si>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</si>
  <si>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</si>
  <si>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</si>
  <si>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</si>
  <si>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</si>
  <si>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</si>
  <si>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</si>
  <si>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</si>
  <si>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</si>
  <si>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</si>
  <si>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</si>
  <si>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</si>
  <si>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</si>
  <si>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</si>
  <si>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</si>
  <si>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</si>
  <si>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</si>
  <si>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</si>
  <si>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</si>
  <si>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</si>
  <si>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</si>
  <si>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</si>
  <si>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</si>
  <si>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</si>
  <si>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</si>
  <si>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</si>
  <si>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</si>
  <si>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</si>
  <si>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</si>
  <si>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</si>
  <si>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</si>
  <si>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</si>
  <si>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</si>
  <si>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</si>
  <si>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</si>
  <si>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</si>
  <si>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</si>
  <si>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</si>
  <si>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</si>
  <si>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</si>
  <si>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</si>
  <si>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</si>
  <si>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</si>
  <si>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</si>
  <si>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</si>
  <si>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</si>
  <si>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</si>
  <si>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</si>
  <si>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</si>
  <si>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</si>
  <si>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</si>
  <si>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</si>
  <si>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</si>
  <si>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</si>
  <si>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</si>
  <si>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</si>
  <si>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</si>
  <si>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</si>
  <si>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</si>
  <si>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</si>
  <si>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</si>
  <si>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</si>
  <si>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</si>
  <si>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</si>
  <si>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</si>
  <si>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</si>
  <si>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</si>
  <si>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</si>
  <si>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</si>
  <si>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</si>
  <si>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</si>
  <si>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</si>
  <si>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</si>
  <si>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</si>
  <si>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</si>
  <si>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</si>
  <si>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</si>
  <si>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</si>
  <si>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</si>
  <si>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</si>
  <si>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</si>
  <si>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</si>
  <si>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</si>
  <si>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</si>
  <si>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</si>
  <si>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</si>
  <si>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</si>
  <si>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</si>
  <si>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</si>
  <si>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</si>
  <si>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</si>
  <si>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</si>
  <si>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</si>
  <si>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</si>
  <si>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</si>
  <si>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</si>
  <si>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</si>
  <si>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</si>
  <si>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</si>
  <si>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</si>
  <si>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</si>
  <si>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</si>
  <si>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</si>
  <si>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</si>
  <si>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</si>
  <si>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</si>
  <si>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</si>
  <si>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</si>
  <si>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</si>
  <si>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</si>
  <si>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</si>
  <si>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</si>
  <si>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</si>
  <si>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</si>
  <si>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</si>
  <si>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</si>
  <si>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</si>
  <si>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</si>
  <si>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</si>
  <si>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</si>
  <si>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</si>
  <si>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</si>
  <si>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</si>
  <si>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</si>
  <si>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</si>
  <si>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</si>
  <si>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</si>
  <si>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</si>
  <si>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</si>
  <si>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</si>
  <si>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</si>
  <si>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</si>
  <si>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</si>
  <si>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</si>
  <si>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</si>
  <si>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</si>
  <si>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</si>
  <si>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</si>
  <si>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</si>
  <si>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</si>
  <si>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</si>
  <si>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</si>
  <si>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</si>
  <si>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</si>
  <si>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</si>
  <si>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</si>
  <si>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</si>
  <si>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</si>
  <si>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</si>
  <si>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</si>
  <si>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</si>
  <si>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</si>
  <si>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</si>
  <si>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</si>
  <si>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</si>
  <si>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</si>
  <si>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</si>
  <si>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</si>
  <si>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</si>
  <si>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</si>
  <si>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</si>
  <si>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</si>
  <si>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</si>
  <si>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</si>
  <si>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</si>
  <si>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</si>
  <si>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</si>
  <si>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</si>
  <si>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</si>
  <si>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</si>
  <si>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</si>
  <si>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</si>
  <si>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</si>
  <si>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</si>
  <si>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</si>
  <si>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</si>
  <si>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</si>
  <si>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</si>
  <si>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</si>
  <si>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</si>
  <si>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</si>
  <si>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</si>
  <si>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</si>
  <si>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</si>
  <si>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</si>
  <si>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</si>
  <si>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</si>
  <si>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</si>
  <si>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</si>
  <si>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</si>
  <si>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</si>
  <si>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</si>
  <si>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</si>
  <si>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</si>
  <si>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</si>
  <si>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</si>
  <si>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</si>
  <si>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</si>
  <si>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</si>
  <si>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</si>
  <si>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</si>
  <si>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</si>
  <si>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</si>
  <si>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</si>
  <si>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</si>
  <si>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</si>
  <si>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</si>
  <si>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</si>
  <si>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</si>
  <si>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</si>
  <si>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</si>
  <si>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</si>
  <si>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</si>
  <si>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</si>
  <si>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</si>
  <si>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</si>
  <si>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</si>
  <si>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</si>
  <si>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</si>
  <si>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</si>
  <si>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</si>
  <si>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</si>
  <si>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</si>
  <si>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</si>
  <si>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</si>
  <si>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</si>
  <si>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</si>
  <si>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</si>
  <si>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</si>
  <si>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</si>
  <si>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</si>
  <si>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</si>
  <si>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</si>
  <si>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</si>
  <si>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</si>
  <si>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</si>
  <si>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</si>
  <si>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</si>
  <si>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</si>
  <si>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</si>
  <si>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</si>
  <si>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</si>
  <si>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</si>
  <si>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</si>
  <si>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</si>
  <si>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</si>
  <si>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</si>
  <si>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</si>
  <si>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</si>
  <si>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</si>
  <si>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</si>
  <si>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</si>
  <si>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</si>
  <si>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</si>
  <si>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</si>
  <si>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</si>
  <si>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</si>
  <si>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</si>
  <si>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</si>
  <si>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</si>
  <si>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</si>
  <si>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</si>
  <si>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</si>
  <si>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</si>
  <si>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</si>
  <si>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</si>
  <si>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</si>
  <si>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</si>
  <si>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</si>
  <si>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</si>
  <si>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</si>
  <si>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</si>
  <si>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</si>
  <si>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</si>
  <si>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</si>
  <si>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</si>
  <si>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</si>
  <si>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</si>
  <si>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</si>
  <si>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</si>
  <si>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</si>
  <si>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</si>
  <si>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</si>
  <si>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</si>
  <si>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</si>
  <si>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</si>
  <si>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</si>
  <si>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</si>
  <si>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</si>
  <si>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</si>
  <si>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</si>
  <si>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</si>
  <si>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</si>
  <si>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</si>
  <si>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</si>
  <si>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</si>
  <si>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</si>
  <si>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</si>
  <si>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</si>
  <si>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</si>
  <si>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</si>
  <si>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</si>
  <si>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</si>
  <si>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</si>
  <si>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</si>
  <si>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</si>
  <si>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</si>
  <si>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</si>
  <si>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</si>
  <si>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</si>
  <si>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</si>
  <si>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</si>
  <si>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</si>
  <si>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</si>
  <si>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</si>
  <si>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</si>
  <si>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</si>
  <si>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</si>
  <si>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</si>
  <si>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</si>
  <si>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</si>
  <si>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</si>
  <si>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</si>
  <si>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</si>
  <si>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</si>
  <si>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</si>
  <si>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</si>
  <si>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</si>
  <si>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</si>
  <si>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</si>
  <si>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</si>
  <si>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</si>
  <si>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</si>
  <si>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</si>
  <si>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</si>
  <si>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</si>
  <si>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</si>
  <si>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</si>
  <si>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</si>
  <si>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</si>
  <si>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</si>
  <si>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</si>
  <si>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</si>
  <si>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</si>
  <si>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</si>
  <si>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</si>
  <si>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</si>
  <si>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</si>
  <si>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</si>
  <si>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</si>
  <si>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</si>
  <si>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</si>
  <si>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</si>
  <si>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</si>
  <si>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</si>
  <si>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</si>
  <si>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</si>
  <si>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</si>
  <si>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</si>
  <si>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</si>
  <si>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</si>
  <si>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</si>
  <si>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</si>
  <si>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</si>
  <si>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</si>
  <si>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</si>
  <si>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</si>
  <si>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</si>
  <si>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</si>
  <si>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</si>
  <si>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</si>
  <si>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</si>
  <si>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</si>
  <si>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</si>
  <si>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</si>
  <si>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</si>
  <si>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</si>
  <si>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</si>
  <si>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</si>
  <si>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</si>
  <si>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</si>
  <si>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</si>
  <si>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</si>
  <si>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</si>
  <si>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</si>
  <si>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</si>
  <si>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</si>
  <si>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</si>
  <si>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</si>
  <si>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</si>
  <si>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</si>
  <si>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</si>
  <si>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</si>
  <si>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</si>
  <si>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</si>
  <si>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</si>
  <si>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</si>
  <si>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</si>
  <si>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</si>
  <si>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</si>
  <si>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</si>
  <si>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</si>
  <si>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</si>
  <si>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</si>
  <si>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</si>
  <si>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</si>
  <si>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</si>
  <si>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</si>
  <si>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</si>
  <si>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</si>
  <si>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</si>
  <si>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</si>
  <si>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</si>
  <si>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</si>
  <si>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</si>
  <si>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</si>
  <si>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</si>
  <si>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</si>
  <si>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</si>
  <si>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</si>
  <si>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</si>
  <si>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</si>
  <si>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</si>
  <si>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</si>
  <si>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</si>
  <si>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</si>
  <si>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</si>
  <si>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</si>
  <si>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</si>
  <si>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</si>
  <si>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</si>
  <si>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</si>
  <si>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</si>
  <si>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</si>
  <si>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</si>
  <si>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</si>
  <si>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</si>
  <si>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</si>
  <si>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</si>
  <si>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</si>
  <si>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</si>
  <si>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</si>
  <si>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</si>
  <si>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</si>
  <si>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</si>
  <si>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</si>
  <si>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</si>
  <si>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</si>
  <si>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</si>
  <si>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</si>
  <si>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</si>
  <si>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</si>
  <si>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</si>
  <si>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</si>
  <si>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</si>
  <si>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</si>
  <si>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</si>
  <si>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</si>
  <si>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</si>
  <si>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</si>
  <si>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</si>
  <si>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</si>
  <si>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</si>
  <si>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</si>
  <si>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</si>
  <si>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</si>
  <si>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</si>
  <si>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</si>
  <si>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</si>
  <si>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</si>
  <si>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</si>
  <si>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</si>
  <si>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</si>
  <si>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</si>
  <si>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</si>
  <si>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</si>
  <si>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</si>
  <si>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</si>
  <si>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</si>
  <si>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</si>
  <si>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</si>
  <si>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</si>
  <si>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</si>
  <si>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</si>
  <si>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</si>
  <si>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</si>
  <si>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</si>
  <si>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</si>
  <si>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</si>
  <si>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</si>
  <si>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</si>
  <si>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</si>
  <si>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</si>
  <si>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</si>
  <si>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</si>
  <si>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</si>
  <si>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</si>
  <si>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</si>
  <si>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</si>
  <si>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</si>
  <si>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</si>
  <si>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</si>
  <si>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</si>
  <si>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</si>
  <si>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</si>
  <si>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</si>
  <si>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</si>
  <si>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</si>
  <si>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</si>
  <si>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</si>
  <si>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</si>
  <si>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</si>
  <si>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</si>
  <si>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</si>
  <si>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</si>
  <si>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</si>
  <si>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</si>
  <si>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</si>
  <si>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</si>
  <si>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</si>
  <si>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</si>
  <si>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</si>
  <si>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</si>
  <si>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</si>
  <si>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</si>
  <si>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</si>
  <si>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</si>
  <si>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</si>
  <si>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</si>
  <si>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</si>
  <si>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</si>
  <si>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</si>
  <si>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</si>
  <si>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</si>
  <si>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</si>
  <si>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</si>
  <si>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</si>
  <si>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</si>
  <si>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</si>
  <si>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</si>
  <si>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</si>
  <si>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</si>
  <si>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</si>
  <si>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</si>
  <si>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</si>
  <si>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</si>
  <si>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</si>
  <si>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</si>
  <si>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</si>
  <si>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</si>
  <si>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</si>
  <si>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</si>
  <si>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</si>
  <si>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</si>
  <si>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</si>
  <si>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</si>
  <si>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</si>
  <si>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</si>
  <si>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</si>
  <si>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</si>
  <si>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</si>
  <si>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</si>
  <si>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</si>
  <si>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</si>
  <si>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</si>
  <si>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</si>
  <si>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</si>
  <si>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</si>
  <si>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</si>
  <si>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</si>
  <si>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</si>
  <si>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</si>
  <si>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</si>
  <si>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</si>
  <si>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</si>
  <si>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</si>
  <si>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</si>
  <si>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</si>
  <si>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</si>
  <si>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</si>
  <si>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</si>
  <si>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</si>
  <si>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</si>
  <si>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</si>
  <si>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</si>
  <si>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</si>
  <si>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</si>
  <si>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</si>
  <si>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</si>
  <si>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</si>
  <si>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</si>
  <si>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</si>
  <si>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</si>
  <si>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</si>
  <si>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</si>
  <si>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</si>
  <si>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</si>
  <si>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</si>
  <si>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</si>
  <si>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</si>
  <si>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</si>
  <si>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</si>
  <si>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</si>
  <si>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</si>
  <si>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</si>
  <si>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</si>
  <si>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</si>
  <si>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</si>
  <si>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</si>
  <si>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</si>
  <si>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</si>
  <si>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</si>
  <si>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</si>
  <si>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</si>
  <si>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</si>
  <si>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</si>
  <si>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</si>
  <si>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</si>
  <si>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</si>
  <si>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</si>
  <si>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</si>
  <si>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</si>
  <si>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</si>
  <si>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</si>
  <si>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</si>
  <si>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</si>
  <si>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</si>
  <si>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</si>
  <si>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</si>
  <si>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</si>
  <si>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</si>
  <si>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</si>
  <si>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</si>
  <si>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</si>
  <si>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</si>
  <si>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</si>
  <si>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</si>
  <si>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</si>
  <si>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</si>
  <si>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</si>
  <si>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</si>
  <si>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</si>
  <si>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</si>
  <si>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</si>
  <si>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</si>
  <si>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</si>
  <si>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</si>
  <si>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</si>
  <si>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</si>
  <si>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</si>
  <si>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</si>
  <si>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</si>
  <si>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</si>
  <si>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</si>
  <si>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</si>
  <si>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</si>
  <si>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</si>
  <si>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</si>
  <si>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</si>
  <si>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</si>
  <si>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</si>
  <si>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</si>
  <si>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</si>
  <si>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</si>
  <si>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</si>
  <si>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</si>
  <si>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</si>
  <si>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</si>
  <si>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</si>
  <si>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</si>
  <si>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</si>
  <si>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</si>
  <si>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</si>
  <si>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</si>
  <si>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</si>
  <si>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</si>
  <si>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</si>
  <si>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</si>
  <si>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</si>
  <si>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</si>
  <si>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</si>
  <si>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</si>
  <si>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</si>
  <si>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</si>
  <si>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</si>
  <si>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</si>
  <si>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</si>
  <si>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</si>
  <si>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</si>
  <si>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</si>
  <si>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</si>
  <si>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</si>
  <si>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</si>
  <si>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</si>
  <si>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</si>
  <si>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</si>
  <si>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</si>
  <si>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</si>
  <si>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</si>
  <si>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</si>
  <si>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</si>
  <si>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</si>
  <si>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</si>
  <si>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</si>
  <si>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</si>
  <si>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</si>
  <si>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</si>
  <si>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</si>
  <si>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</si>
  <si>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</si>
  <si>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</si>
  <si>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</si>
  <si>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</si>
  <si>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</si>
  <si>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</si>
  <si>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</si>
  <si>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</si>
  <si>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</si>
  <si>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</si>
  <si>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</si>
  <si>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</si>
  <si>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</si>
  <si>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</si>
  <si>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</si>
  <si>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</si>
  <si>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</si>
  <si>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</si>
  <si>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</si>
  <si>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</si>
  <si>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</si>
  <si>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</si>
  <si>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</si>
  <si>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</si>
  <si>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</si>
  <si>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</si>
  <si>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</si>
  <si>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</si>
  <si>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</si>
  <si>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</si>
  <si>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</si>
  <si>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</si>
  <si>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</si>
  <si>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</si>
  <si>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</si>
  <si>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</si>
  <si>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</si>
  <si>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</si>
  <si>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</si>
  <si>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</si>
  <si>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</si>
  <si>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</si>
  <si>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</si>
  <si>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</si>
  <si>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</si>
  <si>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</si>
  <si>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</si>
  <si>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</si>
  <si>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</si>
  <si>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</si>
  <si>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</si>
  <si>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</si>
  <si>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</si>
  <si>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</si>
  <si>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</si>
  <si>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</si>
  <si>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</si>
  <si>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</si>
  <si>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</si>
  <si>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</si>
  <si>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</si>
  <si>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</si>
  <si>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</si>
  <si>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</si>
  <si>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</si>
  <si>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</si>
  <si>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</si>
  <si>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</si>
  <si>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</si>
  <si>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</si>
  <si>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</si>
  <si>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</si>
  <si>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</si>
  <si>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</si>
  <si>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</si>
  <si>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</si>
  <si>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</si>
  <si>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</si>
  <si>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</si>
  <si>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</si>
  <si>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</si>
  <si>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</si>
  <si>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</si>
  <si>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</si>
  <si>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</si>
  <si>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</si>
  <si>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</si>
  <si>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</si>
  <si>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</si>
  <si>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</si>
  <si>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</si>
  <si>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</si>
  <si>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</si>
  <si>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</si>
  <si>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</si>
  <si>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</si>
  <si>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</si>
  <si>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</si>
  <si>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</si>
  <si>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</si>
  <si>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</si>
  <si>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</si>
  <si>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</si>
  <si>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</si>
  <si>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</si>
  <si>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</si>
  <si>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</si>
  <si>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</si>
  <si>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</si>
  <si>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</si>
  <si>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</si>
  <si>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</si>
  <si>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</si>
  <si>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</si>
  <si>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</si>
  <si>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</si>
  <si>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</si>
  <si>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</si>
  <si>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</si>
  <si>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</si>
  <si>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</si>
  <si>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</si>
  <si>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</si>
  <si>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</si>
  <si>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</si>
  <si>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</si>
  <si>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</si>
  <si>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</si>
  <si>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</si>
  <si>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</si>
  <si>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</si>
  <si>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</si>
  <si>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</si>
  <si>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</si>
  <si>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</si>
  <si>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</si>
  <si>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</si>
  <si>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</si>
  <si>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</si>
  <si>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</si>
  <si>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</si>
  <si>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</si>
  <si>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</si>
  <si>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</si>
  <si>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</si>
  <si>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</si>
  <si>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</si>
  <si>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</si>
  <si>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</si>
  <si>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</si>
  <si>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</si>
  <si>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</si>
  <si>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</si>
  <si>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</si>
  <si>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</si>
  <si>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</si>
  <si>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</si>
  <si>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</si>
  <si>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</si>
  <si>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</si>
  <si>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</si>
  <si>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</si>
  <si>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</si>
  <si>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</si>
  <si>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</si>
  <si>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</si>
  <si>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</si>
  <si>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</si>
  <si>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</si>
  <si>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</si>
  <si>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</si>
  <si>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</si>
  <si>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</si>
  <si>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</si>
  <si>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</si>
  <si>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</si>
  <si>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</si>
  <si>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</si>
  <si>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</si>
  <si>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</si>
  <si>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</si>
  <si>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</si>
  <si>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</si>
  <si>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</si>
  <si>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</si>
  <si>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</si>
  <si>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</si>
  <si>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</si>
  <si>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</si>
  <si>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</si>
  <si>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</si>
  <si>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</si>
  <si>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</si>
  <si>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</si>
  <si>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</si>
  <si>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</si>
  <si>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</si>
  <si>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</si>
  <si>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</si>
  <si>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</si>
  <si>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</si>
  <si>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</si>
  <si>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</si>
  <si>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</si>
  <si>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</si>
  <si>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</si>
  <si>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</si>
  <si>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</si>
  <si>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</si>
  <si>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</si>
  <si>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</si>
  <si>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</si>
  <si>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</si>
  <si>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</si>
  <si>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</si>
  <si>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</si>
  <si>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</si>
  <si>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</si>
  <si>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</si>
  <si>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</si>
  <si>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</si>
  <si>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</si>
  <si>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</si>
  <si>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</si>
  <si>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</si>
  <si>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</si>
  <si>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</si>
  <si>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</si>
  <si>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</si>
  <si>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</si>
  <si>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</si>
  <si>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</si>
  <si>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</si>
  <si>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</si>
  <si>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</si>
  <si>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</si>
  <si>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</si>
  <si>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</si>
  <si>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</si>
  <si>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</si>
  <si>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</si>
  <si>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</si>
  <si>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</si>
  <si>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</si>
  <si>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</si>
  <si>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</si>
  <si>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</si>
  <si>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</si>
  <si>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</si>
  <si>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</si>
  <si>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</si>
  <si>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</si>
  <si>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</si>
  <si>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</si>
  <si>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</si>
  <si>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</si>
  <si>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</si>
  <si>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</si>
  <si>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</si>
  <si>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</si>
  <si>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</si>
  <si>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</si>
  <si>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</si>
  <si>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</si>
  <si>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</si>
  <si>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</si>
  <si>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</si>
  <si>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</si>
  <si>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</si>
  <si>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</si>
  <si>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</si>
  <si>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</si>
  <si>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</si>
  <si>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</si>
  <si>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</si>
  <si>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</si>
  <si>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</si>
  <si>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</si>
  <si>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</si>
  <si>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</si>
  <si>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</si>
  <si>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</si>
  <si>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</si>
  <si>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</si>
  <si>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</si>
  <si>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</si>
  <si>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</si>
  <si>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</si>
  <si>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</si>
  <si>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</si>
  <si>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</si>
  <si>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</si>
  <si>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</si>
  <si>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</si>
  <si>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</si>
  <si>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</si>
  <si>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</si>
  <si>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</si>
  <si>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</si>
  <si>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</si>
  <si>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</si>
  <si>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</si>
  <si>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</si>
  <si>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</si>
  <si>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</si>
  <si>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</si>
  <si>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</si>
  <si>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</si>
  <si>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</si>
  <si>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</si>
  <si>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</si>
  <si>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</si>
  <si>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</si>
  <si>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</si>
  <si>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</si>
  <si>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</si>
  <si>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</si>
  <si>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</si>
  <si>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</si>
  <si>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</si>
  <si>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</si>
  <si>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</si>
  <si>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</si>
  <si>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</si>
  <si>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</si>
  <si>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</si>
  <si>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</si>
  <si>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</si>
  <si>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</si>
  <si>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</si>
  <si>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</si>
  <si>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</si>
  <si>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</si>
  <si>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</si>
  <si>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</si>
  <si>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</si>
  <si>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</si>
  <si>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</si>
  <si>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</si>
  <si>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</si>
  <si>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</si>
  <si>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</si>
  <si>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</si>
  <si>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</si>
  <si>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</si>
  <si>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</si>
  <si>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</si>
  <si>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</si>
  <si>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</si>
  <si>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</si>
  <si>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</si>
  <si>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</si>
  <si>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</si>
  <si>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</si>
  <si>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</si>
  <si>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</si>
  <si>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</si>
  <si>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</si>
  <si>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</si>
  <si>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</si>
  <si>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</si>
  <si>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</si>
  <si>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</si>
  <si>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</si>
  <si>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</si>
  <si>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</si>
  <si>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</si>
  <si>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</si>
  <si>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</si>
  <si>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</si>
  <si>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</si>
  <si>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</si>
  <si>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</si>
  <si>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</si>
  <si>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</si>
  <si>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</si>
  <si>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</si>
  <si>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</si>
  <si>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</si>
  <si>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</si>
  <si>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</si>
  <si>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</si>
  <si>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</si>
  <si>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</si>
  <si>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</si>
  <si>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</si>
  <si>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</si>
  <si>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</si>
  <si>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</si>
  <si>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</si>
  <si>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</si>
  <si>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</si>
  <si>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</si>
  <si>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</si>
  <si>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</si>
  <si>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</si>
  <si>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</si>
  <si>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</si>
  <si>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</si>
  <si>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</si>
  <si>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</si>
  <si>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</si>
  <si>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</si>
  <si>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</si>
  <si>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</si>
  <si>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</si>
  <si>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</si>
  <si>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</si>
  <si>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</si>
  <si>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</si>
  <si>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</si>
  <si>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</si>
  <si>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</si>
  <si>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</si>
  <si>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</si>
  <si>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</si>
  <si>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</si>
  <si>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</si>
  <si>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</si>
  <si>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</si>
  <si>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</si>
  <si>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</si>
  <si>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</si>
  <si>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</si>
  <si>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</si>
  <si>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</si>
  <si>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</si>
  <si>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</si>
  <si>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</si>
  <si>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</si>
  <si>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</si>
  <si>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</si>
  <si>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</si>
  <si>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</si>
  <si>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</si>
  <si>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</si>
  <si>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</si>
  <si>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</si>
  <si>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</si>
  <si>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</si>
  <si>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</si>
  <si>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</si>
  <si>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</si>
  <si>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</si>
  <si>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</si>
  <si>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</si>
  <si>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</si>
  <si>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</si>
  <si>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</si>
  <si>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</si>
  <si>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</si>
  <si>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</si>
  <si>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</si>
  <si>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</si>
  <si>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</si>
  <si>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</si>
  <si>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</si>
  <si>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</si>
  <si>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</si>
  <si>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</si>
  <si>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</si>
  <si>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</si>
  <si>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</si>
  <si>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</si>
  <si>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</si>
  <si>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</si>
  <si>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</si>
  <si>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</si>
  <si>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</si>
  <si>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</si>
  <si>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</si>
  <si>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</si>
  <si>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</si>
  <si>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</si>
  <si>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</si>
  <si>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</si>
  <si>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</si>
  <si>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</si>
  <si>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</si>
  <si>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</si>
  <si>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</si>
  <si>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</si>
  <si>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</si>
  <si>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</si>
  <si>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</si>
  <si>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</si>
  <si>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</si>
  <si>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</si>
  <si>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</si>
  <si>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</si>
  <si>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</si>
  <si>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</si>
  <si>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</si>
  <si>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</si>
  <si>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</si>
  <si>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</si>
  <si>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</si>
  <si>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</si>
  <si>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</si>
  <si>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</si>
  <si>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</si>
  <si>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</si>
  <si>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</si>
  <si>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</si>
  <si>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</si>
  <si>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</si>
  <si>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</si>
  <si>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</si>
  <si>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</si>
  <si>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</si>
  <si>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</si>
  <si>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</si>
  <si>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</si>
  <si>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</si>
  <si>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</si>
  <si>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</si>
  <si>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</si>
  <si>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</si>
  <si>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</si>
  <si>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</si>
  <si>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</si>
  <si>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</si>
  <si>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</si>
  <si>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</si>
  <si>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</si>
  <si>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</si>
  <si>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</si>
  <si>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</si>
  <si>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</si>
  <si>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</si>
  <si>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</si>
  <si>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</si>
  <si>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</si>
  <si>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</si>
  <si>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</si>
  <si>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</si>
  <si>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</si>
  <si>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</si>
  <si>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</si>
  <si>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</si>
  <si>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</si>
  <si>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</si>
  <si>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</si>
  <si>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</si>
  <si>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</si>
  <si>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</si>
  <si>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</si>
  <si>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</si>
  <si>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</si>
  <si>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</si>
  <si>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</si>
  <si>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</si>
  <si>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</si>
  <si>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</si>
  <si>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</si>
  <si>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</si>
  <si>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</si>
  <si>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</si>
  <si>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</si>
  <si>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</si>
  <si>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</si>
  <si>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</si>
  <si>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</si>
  <si>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</si>
  <si>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</si>
  <si>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</si>
  <si>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</si>
  <si>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</si>
  <si>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</si>
  <si>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</si>
  <si>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</si>
  <si>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</si>
  <si>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</si>
  <si>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</si>
  <si>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</si>
  <si>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</si>
  <si>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</si>
  <si>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</si>
  <si>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</si>
  <si>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</si>
  <si>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</si>
  <si>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</si>
  <si>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</si>
  <si>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</si>
  <si>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</si>
  <si>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</si>
  <si>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</si>
  <si>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</si>
  <si>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</si>
  <si>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</si>
  <si>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</si>
  <si>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</si>
  <si>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</si>
  <si>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</si>
  <si>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</si>
  <si>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</si>
  <si>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</si>
  <si>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</si>
  <si>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</si>
  <si>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</si>
  <si>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</si>
  <si>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</si>
  <si>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</si>
  <si>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</si>
  <si>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</si>
  <si>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</si>
  <si>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</si>
  <si>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</si>
  <si>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</si>
  <si>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</si>
  <si>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</si>
  <si>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</si>
  <si>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</si>
  <si>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</si>
  <si>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</si>
  <si>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</si>
  <si>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</si>
  <si>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</si>
  <si>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</si>
  <si>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</si>
  <si>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</si>
  <si>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</si>
  <si>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</si>
  <si>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</si>
  <si>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</si>
  <si>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</si>
  <si>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</si>
  <si>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</si>
  <si>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</si>
  <si>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</si>
  <si>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</si>
  <si>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</si>
  <si>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</si>
  <si>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</si>
  <si>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</si>
  <si>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</si>
  <si>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</si>
  <si>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</si>
  <si>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</si>
  <si>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</si>
  <si>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</si>
  <si>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</si>
  <si>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</si>
  <si>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</si>
  <si>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</si>
  <si>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</si>
  <si>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</si>
  <si>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</si>
  <si>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</si>
  <si>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</si>
  <si>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</si>
  <si>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</si>
  <si>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</si>
  <si>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</si>
  <si>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</si>
  <si>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</si>
  <si>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</si>
  <si>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</si>
  <si>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</si>
  <si>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</si>
  <si>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</si>
  <si>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</si>
  <si>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</si>
  <si>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</si>
  <si>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</si>
  <si>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</si>
  <si>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</si>
  <si>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</si>
  <si>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</si>
  <si>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</si>
  <si>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</si>
  <si>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</si>
  <si>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</si>
  <si>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</si>
  <si>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</si>
  <si>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</si>
  <si>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</si>
  <si>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</si>
  <si>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</si>
  <si>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</si>
  <si>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</si>
  <si>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</si>
  <si>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</si>
  <si>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</si>
  <si>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</si>
  <si>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</si>
  <si>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</si>
  <si>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</si>
  <si>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</si>
  <si>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</si>
  <si>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</si>
  <si>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</si>
  <si>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</si>
  <si>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</si>
  <si>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</si>
  <si>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</si>
  <si>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</si>
  <si>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</si>
  <si>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</si>
  <si>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</si>
  <si>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</si>
  <si>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</si>
  <si>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</si>
  <si>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</si>
  <si>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</si>
  <si>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</si>
  <si>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</si>
  <si>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</si>
  <si>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</si>
  <si>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</si>
  <si>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</si>
  <si>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</si>
  <si>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</si>
  <si>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</si>
  <si>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</si>
  <si>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</si>
  <si>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</si>
  <si>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</si>
  <si>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</si>
  <si>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</si>
  <si>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</si>
  <si>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</si>
  <si>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</si>
  <si>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</si>
  <si>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</si>
  <si>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</si>
  <si>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</si>
  <si>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</si>
  <si>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</si>
  <si>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</si>
  <si>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</si>
  <si>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</si>
  <si>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</si>
  <si>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</si>
  <si>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</si>
  <si>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</si>
  <si>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</si>
  <si>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</si>
  <si>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</si>
  <si>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</si>
  <si>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</si>
  <si>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</si>
  <si>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</si>
  <si>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</si>
  <si>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</si>
  <si>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</si>
  <si>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</si>
  <si>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</si>
  <si>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</si>
  <si>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</si>
  <si>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</si>
  <si>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</si>
  <si>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</si>
  <si>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</si>
  <si>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</si>
  <si>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</si>
  <si>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</si>
  <si>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</si>
  <si>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</si>
  <si>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</si>
  <si>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</si>
  <si>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</si>
  <si>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</si>
  <si>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</si>
  <si>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</si>
  <si>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</si>
  <si>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</si>
  <si>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</si>
  <si>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</si>
  <si>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</si>
  <si>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</si>
  <si>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</si>
  <si>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</si>
  <si>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</si>
  <si>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</si>
  <si>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</si>
  <si>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</si>
  <si>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</si>
  <si>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</si>
  <si>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</si>
  <si>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</si>
  <si>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</si>
  <si>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</si>
  <si>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</si>
  <si>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</si>
  <si>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</si>
  <si>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</si>
  <si>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</si>
  <si>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</si>
  <si>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</si>
  <si>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</si>
  <si>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</si>
  <si>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</si>
  <si>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</si>
  <si>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</si>
  <si>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</si>
  <si>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</si>
  <si>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</si>
  <si>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</si>
  <si>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</si>
  <si>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</si>
  <si>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</si>
  <si>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</si>
  <si>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</si>
  <si>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</si>
  <si>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</si>
  <si>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</si>
  <si>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</si>
  <si>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</si>
  <si>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</si>
  <si>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</si>
  <si>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</si>
  <si>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</si>
  <si>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</si>
  <si>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</si>
  <si>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</si>
  <si>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</si>
  <si>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</si>
  <si>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</si>
  <si>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</si>
  <si>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</si>
  <si>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</si>
  <si>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</si>
  <si>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</si>
  <si>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</si>
  <si>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</si>
  <si>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</si>
  <si>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</si>
  <si>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</si>
  <si>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</si>
  <si>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</si>
  <si>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</si>
  <si>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</si>
  <si>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</si>
  <si>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</si>
  <si>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</si>
  <si>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</si>
  <si>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</si>
  <si>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</si>
  <si>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</si>
  <si>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</si>
  <si>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</si>
  <si>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</si>
  <si>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</si>
  <si>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</si>
  <si>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</si>
  <si>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</si>
  <si>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</si>
  <si>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</si>
  <si>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</si>
  <si>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</si>
  <si>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</si>
  <si>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</si>
  <si>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</si>
  <si>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</si>
  <si>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</si>
  <si>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</si>
  <si>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</si>
  <si>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</si>
  <si>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</si>
  <si>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</si>
  <si>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</si>
  <si>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</si>
  <si>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</si>
  <si>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</si>
  <si>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</si>
  <si>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</si>
  <si>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</si>
  <si>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</si>
  <si>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</si>
  <si>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</si>
  <si>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</si>
  <si>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</si>
  <si>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</si>
  <si>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</si>
  <si>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</si>
  <si>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</si>
  <si>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</si>
  <si>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</si>
  <si>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</si>
  <si>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</si>
  <si>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</si>
  <si>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</si>
  <si>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</si>
  <si>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</si>
  <si>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</si>
  <si>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</si>
  <si>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</si>
  <si>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</si>
  <si>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</si>
  <si>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</si>
  <si>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</si>
  <si>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</si>
  <si>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</si>
  <si>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</si>
  <si>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</si>
  <si>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</si>
  <si>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</si>
  <si>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</si>
  <si>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</si>
  <si>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</si>
  <si>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</si>
  <si>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</si>
  <si>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</si>
  <si>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</si>
  <si>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</si>
  <si>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</si>
  <si>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</si>
  <si>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</si>
  <si>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</si>
  <si>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</si>
  <si>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</si>
  <si>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</si>
  <si>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</si>
  <si>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</si>
  <si>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</si>
  <si>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</si>
  <si>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</si>
  <si>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</si>
  <si>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</si>
  <si>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</si>
  <si>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</si>
  <si>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</si>
  <si>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</si>
  <si>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</si>
  <si>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</si>
  <si>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</si>
  <si>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</si>
  <si>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</si>
  <si>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</si>
  <si>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</si>
  <si>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</si>
  <si>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</si>
  <si>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</si>
  <si>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</si>
  <si>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</si>
  <si>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</si>
  <si>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</si>
  <si>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</si>
  <si>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</si>
  <si>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</si>
  <si>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</si>
  <si>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</si>
  <si>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</si>
  <si>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</si>
  <si>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</si>
  <si>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</si>
  <si>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</si>
  <si>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</si>
  <si>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</si>
  <si>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</si>
  <si>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</si>
  <si>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</si>
  <si>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</si>
  <si>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</si>
  <si>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</si>
  <si>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</si>
  <si>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</si>
  <si>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</si>
  <si>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</si>
  <si>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</si>
  <si>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</si>
  <si>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</si>
  <si>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</si>
  <si>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</si>
  <si>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</si>
  <si>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</si>
  <si>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</si>
  <si>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</si>
  <si>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</si>
  <si>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</si>
  <si>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</si>
  <si>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</si>
  <si>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</si>
  <si>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</si>
  <si>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</si>
  <si>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</si>
  <si>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</si>
  <si>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</si>
  <si>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</si>
  <si>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</si>
  <si>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</si>
  <si>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</si>
  <si>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</si>
  <si>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</si>
  <si>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</si>
  <si>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</si>
  <si>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</si>
  <si>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</si>
  <si>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</si>
  <si>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</si>
  <si>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</si>
  <si>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</si>
  <si>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</si>
  <si>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</si>
  <si>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</si>
  <si>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</si>
  <si>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</si>
  <si>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</si>
  <si>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</si>
  <si>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</si>
  <si>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</si>
  <si>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</si>
  <si>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</si>
  <si>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</si>
  <si>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</si>
  <si>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</si>
  <si>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</si>
  <si>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</si>
  <si>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</si>
  <si>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</si>
  <si>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</si>
  <si>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</si>
  <si>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</si>
  <si>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</si>
  <si>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</si>
  <si>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</si>
  <si>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</si>
  <si>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</si>
  <si>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</si>
  <si>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</si>
  <si>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</si>
  <si>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</si>
  <si>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</si>
  <si>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</si>
  <si>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</si>
  <si>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</si>
  <si>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</si>
  <si>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</si>
  <si>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</si>
  <si>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</si>
  <si>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</si>
  <si>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</si>
  <si>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</si>
  <si>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</si>
  <si>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</si>
  <si>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</si>
  <si>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</si>
  <si>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</si>
  <si>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</si>
  <si>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</si>
  <si>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</si>
  <si>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</si>
  <si>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</si>
  <si>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</si>
  <si>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</si>
  <si>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</si>
  <si>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</si>
  <si>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</si>
  <si>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</si>
  <si>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</si>
  <si>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</si>
  <si>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</si>
  <si>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</si>
  <si>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</si>
  <si>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</si>
  <si>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</si>
  <si>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</si>
  <si>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</si>
  <si>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</si>
  <si>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</si>
  <si>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</si>
  <si>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</si>
  <si>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</si>
  <si>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</si>
  <si>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</si>
  <si>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</si>
  <si>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</si>
  <si>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</si>
  <si>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</si>
  <si>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</si>
  <si>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</si>
  <si>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</si>
  <si>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</si>
  <si>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</si>
  <si>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</si>
  <si>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</si>
  <si>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</si>
  <si>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</si>
  <si>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</si>
  <si>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</si>
  <si>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</si>
  <si>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</si>
  <si>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</si>
  <si>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</si>
  <si>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</si>
  <si>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</si>
  <si>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</si>
  <si>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</si>
  <si>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</si>
  <si>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</si>
  <si>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</si>
  <si>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</si>
  <si>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</si>
  <si>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</si>
  <si>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</si>
  <si>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</si>
  <si>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</si>
  <si>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</si>
  <si>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</si>
  <si>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</si>
  <si>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</si>
  <si>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</si>
  <si>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</si>
  <si>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</si>
  <si>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</si>
  <si>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</si>
  <si>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</si>
  <si>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</si>
  <si>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</si>
  <si>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</si>
  <si>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</si>
  <si>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</si>
  <si>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</si>
  <si>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</si>
  <si>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</si>
  <si>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</si>
  <si>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</si>
  <si>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</si>
  <si>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</si>
  <si>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</si>
  <si>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</si>
  <si>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</si>
  <si>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</si>
  <si>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</si>
  <si>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</si>
  <si>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</si>
  <si>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</si>
  <si>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</si>
  <si>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</si>
  <si>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</si>
  <si>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</si>
  <si>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</si>
  <si>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</si>
  <si>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</si>
  <si>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</si>
  <si>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</si>
  <si>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</si>
  <si>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</si>
  <si>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</si>
  <si>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</si>
  <si>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</si>
  <si>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</si>
  <si>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</si>
  <si>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</si>
  <si>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</si>
  <si>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</si>
  <si>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</si>
  <si>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</si>
  <si>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</si>
  <si>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</si>
  <si>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</si>
  <si>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</si>
  <si>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</si>
  <si>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</si>
  <si>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</si>
  <si>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</si>
  <si>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</si>
  <si>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</si>
  <si>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</si>
  <si>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</si>
  <si>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</si>
  <si>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</si>
  <si>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</si>
  <si>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</si>
  <si>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</si>
  <si>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</si>
  <si>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</si>
  <si>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</si>
  <si>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</si>
  <si>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</si>
  <si>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</si>
  <si>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</si>
  <si>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</si>
  <si>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</si>
  <si>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</si>
  <si>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</si>
  <si>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</si>
  <si>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</si>
  <si>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</si>
  <si>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</si>
  <si>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</si>
  <si>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</si>
  <si>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</si>
  <si>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</si>
  <si>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</si>
  <si>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</si>
  <si>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</si>
  <si>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</si>
  <si>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</si>
  <si>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</si>
  <si>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</si>
  <si>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</si>
  <si>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</si>
  <si>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</si>
  <si>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</si>
  <si>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</si>
  <si>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</si>
  <si>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</si>
  <si>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</si>
  <si>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</si>
  <si>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</si>
  <si>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</si>
  <si>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</si>
  <si>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</si>
  <si>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</si>
  <si>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</si>
  <si>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</si>
  <si>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</si>
  <si>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</si>
  <si>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</si>
  <si>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</si>
  <si>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</si>
  <si>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</si>
  <si>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</si>
  <si>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</si>
  <si>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</si>
  <si>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</si>
  <si>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</si>
  <si>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</si>
  <si>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</si>
  <si>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</si>
  <si>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</si>
  <si>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</si>
  <si>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</si>
  <si>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</si>
  <si>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</si>
  <si>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</si>
  <si>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</si>
  <si>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</si>
  <si>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</si>
  <si>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</si>
  <si>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</si>
  <si>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</si>
  <si>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</si>
  <si>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</si>
  <si>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</si>
  <si>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</si>
  <si>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</si>
  <si>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</si>
  <si>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</si>
  <si>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</si>
  <si>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</si>
  <si>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</si>
  <si>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</si>
  <si>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</si>
  <si>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</si>
  <si>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</si>
  <si>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</si>
  <si>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</si>
  <si>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</si>
  <si>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</si>
  <si>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</si>
  <si>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</si>
  <si>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</si>
  <si>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</si>
  <si>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</si>
  <si>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</si>
  <si>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</si>
  <si>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</si>
  <si>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</si>
  <si>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</si>
  <si>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</si>
  <si>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</si>
  <si>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</si>
  <si>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</si>
  <si>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</si>
  <si>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</si>
  <si>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</si>
  <si>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</si>
  <si>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</si>
  <si>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</si>
  <si>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</si>
  <si>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</si>
  <si>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</si>
  <si>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</si>
  <si>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</si>
  <si>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</si>
  <si>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</si>
  <si>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</si>
  <si>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</si>
  <si>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</si>
  <si>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</si>
  <si>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</si>
  <si>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</si>
  <si>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</si>
  <si>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</si>
  <si>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</si>
  <si>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</si>
  <si>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</si>
  <si>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</si>
  <si>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</si>
  <si>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</si>
  <si>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</si>
  <si>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</si>
  <si>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</si>
  <si>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</si>
  <si>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</si>
  <si>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</si>
  <si>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</si>
  <si>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</si>
  <si>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</si>
  <si>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</si>
  <si>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</si>
  <si>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</si>
  <si>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</si>
  <si>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</si>
  <si>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</si>
  <si>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</si>
  <si>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</si>
  <si>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</si>
  <si>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</si>
  <si>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</si>
  <si>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</si>
  <si>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</si>
  <si>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</si>
  <si>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</si>
  <si>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</si>
  <si>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</si>
  <si>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</si>
  <si>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</si>
  <si>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</si>
  <si>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</si>
  <si>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</si>
  <si>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</si>
  <si>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</si>
  <si>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</si>
  <si>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</si>
  <si>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</si>
  <si>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</si>
  <si>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</si>
  <si>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</si>
  <si>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</si>
  <si>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</si>
  <si>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</si>
  <si>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</si>
  <si>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</si>
  <si>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</si>
  <si>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</si>
  <si>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</si>
  <si>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</si>
  <si>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</si>
  <si>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</si>
  <si>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</si>
  <si>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</si>
  <si>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</si>
  <si>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</si>
  <si>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</si>
  <si>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</si>
  <si>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</si>
  <si>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</si>
  <si>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</si>
  <si>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</si>
  <si>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</si>
  <si>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</si>
  <si>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</si>
  <si>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</si>
  <si>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</si>
  <si>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</si>
  <si>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</si>
  <si>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</si>
  <si>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</si>
  <si>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</si>
  <si>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</si>
  <si>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</si>
  <si>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</si>
  <si>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</si>
  <si>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</si>
  <si>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</si>
  <si>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</si>
  <si>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</si>
  <si>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</si>
  <si>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</si>
  <si>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</si>
  <si>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</si>
  <si>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</si>
  <si>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</si>
  <si>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</si>
  <si>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</si>
  <si>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</si>
  <si>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</si>
  <si>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</si>
  <si>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</si>
  <si>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</si>
  <si>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</si>
  <si>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</si>
  <si>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</si>
  <si>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</si>
  <si>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</si>
  <si>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</si>
  <si>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</si>
  <si>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</si>
  <si>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</si>
  <si>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</si>
  <si>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</si>
  <si>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</si>
  <si>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</si>
  <si>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</si>
  <si>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</si>
  <si>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</si>
  <si>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</si>
  <si>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</si>
  <si>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</si>
  <si>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</si>
  <si>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</si>
  <si>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</si>
  <si>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</si>
  <si>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</si>
  <si>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</si>
  <si>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</si>
  <si>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</si>
  <si>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</si>
  <si>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</si>
  <si>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</si>
  <si>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</si>
  <si>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</si>
  <si>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</si>
  <si>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</si>
  <si>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</si>
  <si>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</si>
  <si>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</si>
  <si>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</si>
  <si>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</si>
  <si>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</si>
  <si>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</si>
  <si>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</si>
  <si>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</si>
  <si>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</si>
  <si>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</si>
  <si>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</si>
  <si>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</si>
  <si>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</si>
  <si>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</si>
  <si>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</si>
  <si>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</si>
  <si>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</si>
  <si>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</si>
  <si>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</si>
  <si>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</si>
  <si>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</si>
  <si>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</si>
  <si>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</si>
  <si>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</si>
  <si>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</si>
  <si>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</si>
  <si>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</si>
  <si>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</si>
  <si>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</si>
  <si>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</si>
  <si>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</si>
  <si>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</si>
  <si>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</si>
  <si>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</si>
  <si>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</si>
  <si>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</si>
  <si>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</si>
  <si>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</si>
  <si>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</si>
  <si>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</si>
  <si>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</si>
  <si>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</si>
  <si>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</si>
  <si>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</si>
  <si>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</si>
  <si>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</si>
  <si>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</si>
  <si>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</si>
  <si>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</si>
  <si>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</si>
  <si>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</si>
  <si>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</si>
  <si>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</si>
  <si>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</si>
  <si>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</si>
  <si>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</si>
  <si>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</si>
  <si>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</si>
  <si>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</si>
  <si>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</si>
  <si>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</si>
  <si>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</si>
  <si>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</si>
  <si>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</si>
  <si>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</si>
  <si>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</si>
  <si>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</si>
  <si>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</si>
  <si>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</si>
  <si>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</si>
  <si>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</si>
  <si>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</si>
  <si>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</si>
  <si>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</si>
  <si>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</si>
  <si>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</si>
  <si>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</si>
  <si>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</si>
  <si>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</si>
  <si>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</si>
  <si>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</si>
  <si>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</si>
  <si>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</si>
  <si>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</si>
  <si>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</si>
  <si>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</si>
  <si>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</si>
  <si>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</si>
  <si>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</si>
  <si>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</si>
  <si>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</si>
  <si>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</si>
  <si>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</si>
  <si>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</si>
  <si>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</si>
  <si>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</si>
  <si>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</si>
  <si>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</si>
  <si>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</si>
  <si>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</si>
  <si>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</si>
  <si>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</si>
  <si>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</si>
  <si>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</si>
  <si>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</si>
  <si>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</si>
  <si>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</si>
  <si>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</si>
  <si>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</si>
  <si>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</si>
  <si>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</si>
  <si>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</si>
  <si>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</si>
  <si>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</si>
  <si>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</si>
  <si>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</si>
  <si>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</si>
  <si>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</si>
  <si>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</si>
  <si>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</si>
  <si>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</si>
  <si>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</si>
  <si>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</si>
  <si>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</si>
  <si>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</si>
  <si>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</si>
  <si>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</si>
  <si>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</si>
  <si>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</si>
  <si>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</si>
  <si>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</si>
  <si>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</si>
  <si>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</si>
  <si>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</si>
  <si>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</si>
  <si>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</si>
  <si>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</si>
  <si>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</si>
  <si>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</si>
  <si>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</si>
  <si>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</si>
  <si>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</si>
  <si>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</si>
  <si>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</si>
  <si>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</si>
  <si>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</si>
  <si>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</si>
  <si>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</si>
  <si>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</si>
  <si>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</si>
  <si>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</si>
  <si>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</si>
  <si>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</si>
  <si>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</si>
  <si>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</si>
  <si>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</si>
  <si>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</si>
  <si>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</si>
  <si>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</si>
  <si>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</si>
  <si>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</si>
  <si>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</si>
  <si>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</si>
  <si>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</si>
  <si>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</si>
  <si>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</si>
  <si>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</si>
  <si>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</si>
  <si>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</si>
  <si>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</si>
  <si>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</si>
  <si>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</si>
  <si>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</si>
  <si>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</si>
  <si>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</si>
  <si>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</si>
  <si>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</si>
  <si>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</si>
  <si>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</si>
  <si>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</si>
  <si>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</si>
  <si>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</si>
  <si>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</si>
  <si>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</si>
  <si>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</si>
  <si>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</si>
  <si>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</si>
  <si>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</si>
  <si>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</si>
  <si>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</si>
  <si>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</si>
  <si>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</si>
  <si>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</si>
  <si>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</si>
  <si>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</si>
  <si>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</si>
  <si>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</si>
  <si>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</si>
  <si>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</si>
  <si>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</si>
  <si>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</si>
  <si>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</si>
  <si>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</si>
  <si>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</si>
  <si>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</si>
  <si>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</si>
  <si>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</si>
  <si>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</si>
  <si>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</si>
  <si>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</si>
  <si>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</si>
  <si>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</si>
  <si>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</si>
  <si>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</si>
  <si>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</si>
  <si>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</si>
  <si>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</si>
  <si>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</si>
  <si>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</si>
  <si>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</si>
  <si>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</si>
  <si>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</si>
  <si>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</si>
  <si>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</si>
  <si>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</si>
  <si>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</si>
  <si>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</si>
  <si>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</si>
  <si>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</si>
  <si>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</si>
  <si>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</si>
  <si>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</si>
  <si>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</si>
  <si>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</si>
  <si>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</si>
  <si>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</si>
  <si>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</si>
  <si>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</si>
  <si>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</si>
  <si>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</si>
  <si>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</si>
  <si>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</si>
  <si>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</si>
  <si>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</si>
  <si>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</si>
  <si>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</si>
  <si>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</si>
  <si>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</si>
  <si>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</si>
  <si>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</si>
  <si>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</si>
  <si>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</si>
  <si>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</si>
  <si>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</si>
  <si>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</si>
  <si>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</si>
  <si>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</si>
  <si>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</si>
  <si>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</si>
  <si>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</si>
  <si>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</si>
  <si>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</si>
  <si>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</si>
  <si>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</si>
  <si>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</si>
  <si>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</si>
  <si>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</si>
  <si>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</si>
  <si>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</si>
  <si>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</si>
  <si>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</si>
  <si>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</si>
  <si>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</si>
  <si>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</si>
  <si>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</si>
  <si>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</si>
  <si>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</si>
  <si>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</si>
  <si>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</si>
  <si>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</si>
  <si>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</si>
  <si>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</si>
  <si>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</si>
  <si>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</si>
  <si>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</si>
  <si>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</si>
  <si>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</si>
  <si>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</si>
  <si>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</si>
  <si>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</si>
  <si>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</si>
  <si>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</si>
  <si>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</si>
  <si>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</si>
  <si>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</si>
  <si>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</si>
  <si>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</si>
  <si>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</si>
  <si>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</si>
  <si>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</si>
  <si>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</si>
  <si>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</si>
  <si>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</si>
  <si>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</si>
  <si>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</si>
  <si>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</si>
  <si>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</si>
  <si>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</si>
  <si>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</si>
  <si>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</si>
  <si>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</si>
  <si>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</si>
  <si>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</si>
  <si>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</si>
  <si>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</si>
  <si>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</si>
  <si>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</si>
  <si>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</si>
  <si>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</si>
  <si>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</si>
  <si>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</si>
  <si>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</si>
  <si>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</si>
  <si>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</si>
  <si>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</si>
  <si>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</si>
  <si>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</si>
  <si>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</si>
  <si>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</si>
  <si>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</si>
  <si>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</si>
  <si>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</si>
  <si>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</si>
  <si>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</si>
  <si>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</si>
  <si>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</si>
  <si>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</si>
  <si>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</si>
  <si>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</si>
  <si>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</si>
  <si>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</si>
  <si>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</si>
  <si>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</si>
  <si>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</si>
  <si>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</si>
  <si>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</si>
  <si>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</si>
  <si>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</si>
  <si>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</si>
  <si>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</si>
  <si>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</si>
  <si>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</si>
  <si>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</si>
  <si>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</si>
  <si>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</si>
  <si>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</si>
  <si>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</si>
  <si>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</si>
  <si>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</si>
  <si>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</si>
  <si>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</si>
  <si>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</si>
  <si>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</si>
  <si>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</si>
  <si>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</si>
  <si>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</si>
  <si>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</si>
  <si>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</si>
  <si>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</si>
  <si>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</si>
  <si>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</si>
  <si>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</si>
  <si>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</si>
  <si>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</si>
  <si>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</si>
  <si>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</si>
  <si>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</si>
  <si>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</si>
  <si>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</si>
  <si>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</si>
  <si>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</si>
  <si>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</si>
  <si>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</si>
  <si>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</si>
  <si>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</si>
  <si>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</si>
  <si>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</si>
  <si>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</si>
  <si>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</si>
  <si>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</si>
  <si>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</si>
  <si>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</si>
  <si>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</si>
  <si>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</si>
  <si>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</si>
  <si>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</si>
  <si>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</si>
  <si>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</si>
  <si>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</si>
  <si>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</si>
  <si>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</si>
  <si>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</si>
  <si>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</si>
  <si>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</si>
  <si>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</si>
  <si>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</si>
  <si>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</si>
  <si>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</si>
  <si>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</si>
  <si>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</si>
  <si>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</si>
  <si>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</si>
  <si>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</si>
  <si>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</si>
  <si>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</si>
  <si>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</si>
  <si>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</si>
  <si>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</si>
  <si>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</si>
  <si>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</si>
  <si>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</si>
  <si>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</si>
  <si>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</si>
  <si>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</si>
  <si>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</si>
  <si>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</si>
  <si>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</si>
  <si>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</si>
  <si>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</si>
  <si>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</si>
  <si>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</si>
  <si>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</si>
  <si>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</si>
  <si>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</si>
  <si>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</si>
  <si>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</si>
  <si>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</si>
  <si>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</si>
  <si>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</si>
  <si>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</si>
  <si>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</si>
  <si>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</si>
  <si>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</si>
  <si>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</si>
  <si>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</si>
  <si>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</si>
  <si>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</si>
  <si>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</si>
  <si>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</si>
  <si>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</si>
  <si>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</si>
  <si>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</si>
  <si>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</si>
  <si>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</si>
  <si>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</si>
  <si>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</si>
  <si>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</si>
  <si>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</si>
  <si>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</si>
  <si>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</si>
  <si>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</si>
  <si>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</si>
  <si>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</si>
  <si>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</si>
  <si>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</si>
  <si>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</si>
  <si>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</si>
  <si>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</si>
  <si>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</si>
  <si>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</si>
  <si>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</si>
  <si>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</si>
  <si>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</si>
  <si>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</si>
  <si>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</si>
  <si>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</si>
  <si>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</si>
  <si>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</si>
  <si>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</si>
  <si>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</si>
  <si>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</si>
  <si>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</si>
  <si>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</si>
  <si>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</si>
  <si>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</si>
  <si>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</si>
  <si>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</si>
  <si>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</si>
  <si>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</si>
  <si>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</si>
  <si>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</si>
  <si>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</si>
  <si>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</si>
  <si>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</si>
  <si>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</si>
  <si>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</si>
  <si>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</si>
  <si>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</si>
  <si>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</si>
  <si>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</si>
  <si>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</si>
  <si>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</si>
  <si>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</si>
  <si>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</si>
  <si>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</si>
  <si>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</si>
  <si>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</si>
  <si>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</si>
  <si>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</si>
  <si>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</si>
  <si>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</si>
  <si>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</si>
  <si>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</si>
  <si>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</si>
  <si>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</si>
  <si>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</si>
  <si>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</si>
  <si>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</si>
  <si>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</si>
  <si>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</si>
  <si>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</si>
  <si>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</si>
  <si>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</si>
  <si>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</si>
  <si>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</si>
  <si>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</si>
  <si>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</si>
  <si>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</si>
  <si>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</si>
  <si>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</si>
  <si>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</si>
  <si>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</si>
  <si>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</si>
  <si>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</si>
  <si>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</si>
  <si>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</si>
  <si>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</si>
  <si>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</si>
  <si>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</si>
  <si>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</si>
  <si>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</si>
  <si>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</si>
  <si>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</si>
  <si>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</si>
  <si>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</si>
  <si>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</si>
  <si>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</si>
  <si>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</si>
  <si>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</si>
  <si>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</si>
  <si>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</si>
  <si>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</si>
  <si>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</si>
  <si>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</si>
  <si>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</si>
  <si>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</si>
  <si>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</si>
  <si>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</si>
  <si>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</si>
  <si>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</si>
  <si>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</si>
  <si>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</si>
  <si>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</si>
  <si>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</si>
  <si>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</si>
  <si>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</si>
  <si>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</si>
  <si>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</si>
  <si>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</si>
  <si>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</si>
  <si>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</si>
  <si>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</si>
  <si>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</si>
  <si>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</si>
  <si>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</si>
  <si>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</si>
  <si>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</si>
  <si>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</si>
  <si>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</si>
  <si>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</si>
  <si>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</si>
  <si>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</si>
  <si>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</si>
  <si>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</si>
  <si>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</si>
  <si>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</si>
  <si>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</si>
  <si>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</si>
  <si>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</si>
  <si>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</si>
  <si>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</si>
  <si>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</si>
  <si>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</si>
  <si>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</si>
  <si>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</si>
  <si>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</si>
  <si>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</si>
  <si>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</si>
  <si>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</si>
  <si>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</si>
  <si>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</si>
  <si>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</si>
  <si>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</si>
  <si>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</si>
  <si>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</si>
  <si>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</si>
  <si>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</si>
  <si>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</si>
  <si>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</si>
  <si>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</si>
  <si>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</si>
  <si>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</si>
  <si>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</si>
  <si>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</si>
  <si>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</si>
  <si>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</si>
  <si>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</si>
  <si>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</si>
  <si>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</si>
  <si>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</si>
  <si>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</si>
  <si>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</si>
  <si>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</si>
  <si>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</si>
  <si>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</si>
  <si>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</si>
  <si>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</si>
  <si>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</si>
  <si>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</si>
  <si>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</si>
  <si>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</si>
  <si>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</si>
  <si>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</si>
  <si>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</si>
  <si>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</si>
  <si>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</si>
  <si>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</si>
  <si>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</si>
  <si>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</si>
  <si>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</si>
  <si>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</si>
  <si>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</si>
  <si>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</si>
  <si>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</si>
  <si>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</si>
  <si>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</si>
  <si>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</si>
  <si>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</si>
  <si>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</si>
  <si>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</si>
  <si>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</si>
  <si>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</si>
  <si>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</si>
  <si>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</si>
  <si>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</si>
  <si>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</si>
  <si>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</si>
  <si>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</si>
  <si>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</si>
  <si>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</si>
  <si>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</si>
  <si>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</si>
  <si>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</si>
  <si>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</si>
  <si>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</si>
  <si>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</si>
  <si>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</si>
  <si>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</si>
  <si>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</si>
  <si>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</si>
  <si>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</si>
  <si>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</si>
  <si>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</si>
  <si>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</si>
  <si>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</si>
  <si>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</si>
  <si>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</si>
  <si>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</si>
  <si>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</si>
  <si>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</si>
  <si>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</si>
  <si>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</si>
  <si>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</si>
  <si>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</si>
  <si>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</si>
  <si>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</si>
  <si>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</si>
  <si>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</si>
  <si>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</si>
  <si>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</si>
  <si>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</si>
  <si>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</si>
  <si>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</si>
  <si>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</si>
  <si>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</si>
  <si>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</si>
  <si>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</si>
  <si>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</si>
  <si>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</si>
  <si>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</si>
  <si>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</si>
  <si>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</si>
  <si>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</si>
  <si>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</si>
  <si>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</si>
  <si>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</si>
  <si>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</si>
  <si>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</si>
  <si>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</si>
  <si>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</si>
  <si>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</si>
  <si>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</si>
  <si>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</si>
  <si>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</si>
  <si>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</si>
  <si>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</si>
  <si>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</si>
  <si>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</si>
  <si>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</si>
  <si>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</si>
  <si>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</si>
  <si>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</si>
  <si>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</si>
  <si>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</si>
  <si>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</si>
  <si>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</si>
  <si>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</si>
  <si>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</si>
  <si>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</si>
  <si>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</si>
  <si>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</si>
  <si>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</si>
  <si>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</si>
  <si>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</si>
  <si>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</si>
  <si>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</si>
  <si>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</si>
  <si>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</si>
  <si>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</si>
  <si>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</si>
  <si>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</si>
  <si>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</si>
  <si>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</si>
  <si>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</si>
  <si>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</si>
  <si>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</si>
  <si>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</si>
  <si>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</si>
  <si>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</si>
  <si>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</si>
  <si>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</si>
  <si>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</si>
  <si>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</si>
  <si>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</si>
  <si>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</si>
  <si>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</si>
  <si>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</si>
  <si>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</si>
  <si>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</si>
  <si>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</si>
  <si>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</si>
  <si>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</si>
  <si>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</si>
  <si>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</si>
  <si>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</si>
  <si>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</si>
  <si>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</si>
  <si>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</si>
  <si>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</si>
  <si>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</si>
  <si>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</si>
  <si>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</si>
  <si>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</si>
  <si>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</si>
  <si>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</si>
  <si>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</si>
  <si>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</si>
  <si>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</si>
  <si>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</si>
  <si>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</si>
  <si>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</si>
  <si>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</si>
  <si>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</si>
  <si>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</si>
  <si>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</si>
  <si>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</si>
  <si>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</si>
  <si>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</si>
  <si>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</si>
  <si>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</si>
  <si>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</si>
  <si>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</si>
  <si>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</si>
  <si>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</si>
  <si>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</si>
  <si>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</si>
  <si>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</si>
  <si>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</si>
  <si>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</si>
  <si>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</si>
  <si>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</si>
  <si>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</si>
  <si>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</si>
  <si>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</si>
  <si>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</si>
  <si>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</si>
  <si>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</si>
  <si>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</si>
  <si>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</si>
  <si>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</si>
  <si>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</si>
  <si>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</si>
  <si>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</si>
  <si>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</si>
  <si>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</si>
  <si>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</si>
  <si>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</si>
  <si>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</si>
  <si>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</si>
  <si>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</si>
  <si>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</si>
  <si>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</si>
  <si>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</si>
  <si>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</si>
  <si>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</si>
  <si>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</si>
  <si>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</si>
  <si>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</si>
  <si>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</si>
  <si>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</si>
  <si>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</si>
  <si>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</si>
  <si>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</si>
  <si>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</si>
  <si>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</si>
  <si>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</si>
  <si>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</si>
  <si>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</si>
  <si>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</si>
  <si>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</si>
  <si>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</si>
  <si>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</si>
  <si>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</si>
  <si>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</si>
  <si>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</si>
  <si>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</si>
  <si>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</si>
  <si>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</si>
  <si>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</si>
  <si>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</si>
  <si>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</si>
  <si>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</si>
  <si>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</si>
  <si>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</si>
  <si>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</si>
  <si>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</si>
  <si>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</si>
  <si>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</si>
  <si>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</si>
  <si>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</si>
  <si>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</si>
  <si>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</si>
  <si>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</si>
  <si>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</si>
  <si>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</si>
  <si>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</si>
  <si>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</si>
  <si>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</si>
  <si>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</si>
  <si>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</si>
  <si>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</si>
  <si>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</si>
  <si>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</si>
  <si>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</si>
  <si>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</si>
  <si>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</si>
  <si>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</si>
  <si>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</si>
  <si>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</si>
  <si>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</si>
  <si>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</si>
  <si>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</si>
  <si>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</si>
  <si>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</si>
  <si>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</si>
  <si>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</si>
  <si>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</si>
  <si>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</si>
  <si>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</si>
  <si>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</si>
  <si>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</si>
  <si>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</si>
  <si>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</si>
  <si>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</si>
  <si>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</si>
  <si>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</si>
  <si>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</si>
  <si>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</si>
  <si>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</si>
  <si>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</si>
  <si>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</si>
  <si>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</si>
  <si>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</si>
  <si>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</si>
  <si>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</si>
  <si>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</si>
  <si>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</si>
  <si>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</si>
  <si>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</si>
  <si>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</si>
  <si>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</si>
  <si>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</si>
  <si>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</si>
  <si>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</si>
  <si>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</si>
  <si>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</si>
  <si>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</si>
  <si>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</si>
  <si>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</si>
  <si>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</si>
  <si>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</si>
  <si>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</si>
  <si>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</si>
  <si>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</si>
  <si>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</si>
  <si>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</si>
  <si>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</si>
  <si>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</si>
  <si>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</si>
  <si>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</si>
  <si>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</si>
  <si>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</si>
  <si>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</si>
  <si>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</si>
  <si>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</si>
  <si>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</si>
  <si>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</si>
  <si>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</si>
  <si>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</si>
  <si>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</si>
  <si>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</si>
  <si>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</si>
  <si>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</si>
  <si>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</si>
  <si>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</si>
  <si>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</si>
  <si>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</si>
  <si>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</si>
  <si>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</si>
  <si>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</si>
  <si>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</si>
  <si>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</si>
  <si>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</si>
  <si>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</si>
  <si>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</si>
  <si>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</si>
  <si>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</si>
  <si>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</si>
  <si>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</si>
  <si>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</si>
  <si>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</si>
  <si>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</si>
  <si>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</si>
  <si>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</si>
  <si>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</si>
  <si>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</si>
  <si>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</si>
  <si>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</si>
  <si>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</si>
  <si>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</si>
  <si>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</si>
  <si>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</si>
  <si>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</si>
  <si>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</si>
  <si>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</si>
  <si>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</si>
  <si>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</si>
  <si>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</si>
  <si>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</si>
  <si>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</si>
  <si>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</si>
  <si>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</si>
  <si>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</si>
  <si>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</si>
  <si>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</si>
  <si>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</si>
  <si>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</si>
  <si>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</si>
  <si>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</si>
  <si>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</si>
  <si>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</si>
  <si>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</si>
  <si>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</si>
  <si>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</si>
  <si>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</si>
  <si>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</si>
  <si>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</si>
  <si>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</si>
  <si>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</si>
  <si>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</si>
  <si>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</si>
  <si>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</si>
  <si>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</si>
  <si>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</si>
  <si>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</si>
  <si>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</si>
  <si>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</si>
  <si>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</si>
  <si>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</si>
  <si>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</si>
  <si>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</si>
  <si>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</si>
  <si>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</si>
  <si>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</si>
  <si>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</si>
  <si>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</si>
  <si>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</si>
  <si>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</si>
  <si>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</si>
  <si>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</si>
  <si>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</si>
  <si>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</si>
  <si>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</si>
  <si>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</si>
  <si>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</si>
  <si>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</si>
  <si>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</si>
  <si>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</si>
  <si>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</si>
  <si>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</si>
  <si>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</si>
  <si>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</si>
  <si>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</si>
  <si>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</si>
  <si>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</si>
  <si>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</si>
  <si>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</si>
  <si>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</si>
  <si>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</si>
  <si>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</si>
  <si>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</si>
  <si>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</si>
  <si>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</si>
  <si>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</si>
  <si>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</si>
  <si>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</si>
  <si>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</si>
  <si>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</si>
  <si>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</si>
  <si>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</si>
  <si>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</si>
  <si>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</si>
  <si>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</si>
  <si>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</si>
  <si>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</si>
  <si>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</si>
  <si>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</si>
  <si>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</si>
  <si>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</si>
  <si>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</si>
  <si>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</si>
  <si>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</si>
  <si>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</si>
  <si>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</si>
  <si>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</si>
  <si>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</si>
  <si>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</si>
  <si>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</si>
  <si>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</si>
  <si>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</si>
  <si>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</si>
  <si>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</si>
  <si>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</si>
  <si>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</si>
  <si>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</si>
  <si>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</si>
  <si>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</si>
  <si>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</si>
  <si>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</si>
  <si>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</si>
  <si>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</si>
  <si>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</si>
  <si>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</si>
  <si>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</si>
  <si>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</si>
  <si>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</si>
  <si>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</si>
  <si>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</si>
  <si>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</si>
  <si>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</si>
  <si>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</si>
  <si>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</si>
  <si>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</si>
  <si>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</si>
  <si>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</si>
  <si>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</si>
  <si>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</si>
  <si>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</si>
  <si>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</si>
  <si>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</si>
  <si>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</si>
  <si>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</si>
  <si>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</si>
  <si>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</si>
  <si>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</si>
  <si>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</si>
  <si>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</si>
  <si>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</si>
  <si>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</si>
  <si>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</si>
  <si>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</si>
  <si>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</si>
  <si>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</si>
  <si>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</si>
  <si>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</si>
  <si>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</si>
  <si>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</si>
  <si>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</si>
  <si>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</si>
  <si>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</si>
  <si>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</si>
  <si>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</si>
  <si>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</si>
  <si>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</si>
  <si>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</si>
  <si>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</si>
  <si>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</si>
  <si>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</si>
  <si>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</si>
  <si>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</si>
  <si>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</si>
  <si>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</si>
  <si>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</si>
  <si>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</si>
  <si>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</si>
  <si>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</si>
  <si>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</si>
  <si>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</si>
  <si>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</si>
  <si>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</si>
  <si>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</si>
  <si>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</si>
  <si>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</si>
  <si>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</si>
  <si>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</si>
  <si>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</si>
  <si>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</si>
  <si>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</si>
  <si>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</si>
  <si>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</si>
  <si>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</si>
  <si>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</si>
  <si>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</si>
  <si>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</si>
  <si>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</si>
  <si>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</si>
  <si>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</si>
  <si>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</si>
  <si>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</si>
  <si>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</si>
  <si>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</si>
  <si>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</si>
  <si>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</si>
  <si>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</si>
  <si>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</si>
  <si>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</si>
  <si>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</si>
  <si>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</si>
  <si>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</si>
  <si>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</si>
  <si>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</si>
  <si>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</si>
  <si>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</si>
  <si>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</si>
  <si>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</si>
  <si>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</si>
  <si>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</si>
  <si>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</si>
  <si>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</si>
  <si>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</si>
  <si>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</si>
  <si>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</si>
  <si>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</si>
  <si>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</si>
  <si>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</si>
  <si>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</si>
  <si>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</si>
  <si>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</si>
  <si>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</si>
  <si>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</si>
  <si>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</si>
  <si>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</si>
  <si>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</si>
  <si>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</si>
  <si>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</si>
  <si>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</si>
  <si>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</si>
  <si>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</si>
  <si>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</si>
  <si>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</si>
  <si>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</si>
  <si>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</si>
  <si>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</si>
  <si>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</si>
  <si>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</si>
  <si>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</si>
  <si>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</si>
  <si>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</si>
  <si>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</si>
  <si>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</si>
  <si>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</si>
  <si>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</si>
  <si>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</si>
  <si>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</si>
  <si>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</si>
  <si>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</si>
  <si>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</si>
  <si>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</si>
  <si>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</si>
  <si>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</si>
  <si>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</si>
  <si>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</si>
  <si>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</si>
  <si>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</si>
  <si>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</si>
  <si>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</si>
  <si>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</si>
  <si>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</si>
  <si>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</si>
  <si>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</si>
  <si>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</si>
  <si>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</si>
  <si>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</si>
  <si>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</si>
  <si>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</si>
  <si>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</si>
  <si>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</si>
  <si>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</si>
  <si>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</si>
  <si>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</si>
  <si>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</si>
  <si>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</si>
  <si>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</si>
  <si>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</si>
  <si>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</si>
  <si>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</si>
  <si>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</si>
  <si>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</si>
  <si>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</si>
  <si>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</si>
  <si>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</si>
  <si>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</si>
  <si>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</si>
  <si>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</si>
  <si>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</si>
  <si>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</si>
  <si>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</si>
  <si>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</si>
  <si>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</si>
  <si>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</si>
  <si>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</si>
  <si>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</si>
  <si>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</si>
  <si>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</si>
  <si>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</si>
  <si>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</si>
  <si>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</si>
  <si>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</si>
  <si>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</si>
  <si>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</si>
  <si>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</si>
  <si>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</si>
  <si>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</si>
  <si>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</si>
  <si>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</si>
  <si>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</si>
  <si>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</si>
  <si>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</si>
  <si>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</si>
  <si>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</si>
  <si>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</si>
  <si>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</si>
  <si>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</si>
  <si>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</si>
  <si>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</si>
  <si>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</si>
  <si>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</si>
  <si>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</si>
  <si>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</si>
  <si>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</si>
  <si>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</si>
  <si>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</si>
  <si>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</si>
  <si>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</si>
  <si>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</si>
  <si>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</si>
  <si>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</si>
  <si>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</si>
  <si>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</si>
  <si>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</si>
  <si>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</si>
  <si>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</si>
  <si>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</si>
  <si>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</si>
  <si>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</si>
  <si>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</si>
  <si>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</si>
  <si>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</si>
  <si>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</si>
  <si>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</si>
  <si>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</si>
  <si>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</si>
  <si>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</si>
  <si>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</si>
  <si>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</si>
  <si>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</si>
  <si>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</si>
  <si>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</si>
  <si>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</si>
  <si>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</si>
  <si>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</si>
  <si>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</si>
  <si>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</si>
  <si>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</si>
  <si>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</si>
  <si>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</si>
  <si>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</si>
  <si>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</si>
  <si>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</si>
  <si>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</si>
  <si>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</si>
  <si>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</si>
  <si>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</si>
  <si>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</si>
  <si>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</si>
  <si>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</si>
  <si>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</si>
  <si>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</si>
  <si>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</si>
  <si>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</si>
  <si>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</si>
  <si>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</si>
  <si>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</si>
  <si>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</si>
  <si>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</si>
  <si>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</si>
  <si>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</si>
  <si>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</si>
  <si>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</si>
  <si>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</si>
  <si>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</si>
  <si>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</si>
  <si>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</si>
  <si>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</si>
  <si>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</si>
  <si>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</si>
  <si>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</si>
  <si>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</si>
  <si>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</si>
  <si>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</si>
  <si>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</si>
  <si>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</si>
  <si>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</si>
  <si>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</si>
  <si>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</si>
  <si>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</si>
  <si>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</si>
  <si>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</si>
  <si>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</si>
  <si>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</si>
  <si>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</si>
  <si>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</si>
  <si>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</si>
  <si>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</si>
  <si>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</si>
  <si>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</si>
  <si>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</si>
  <si>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</si>
  <si>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</si>
  <si>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</si>
  <si>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</si>
  <si>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</si>
  <si>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</si>
  <si>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</si>
  <si>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</si>
  <si>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</si>
  <si>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</si>
  <si>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</si>
  <si>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</si>
  <si>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</si>
  <si>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</si>
  <si>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</si>
  <si>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</si>
  <si>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</si>
  <si>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</si>
  <si>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</si>
  <si>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</si>
  <si>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</si>
  <si>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</si>
  <si>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</si>
  <si>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</si>
  <si>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</si>
  <si>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</si>
  <si>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</si>
  <si>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</si>
  <si>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</si>
  <si>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</si>
  <si>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</si>
  <si>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</si>
  <si>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</si>
  <si>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</si>
  <si>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</si>
  <si>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</si>
  <si>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</si>
  <si>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</si>
  <si>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</si>
  <si>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</si>
  <si>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</si>
  <si>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</si>
  <si>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</si>
  <si>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</si>
  <si>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</si>
  <si>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</si>
  <si>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</si>
  <si>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</si>
  <si>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</si>
  <si>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</si>
  <si>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</si>
  <si>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</si>
  <si>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</si>
  <si>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</si>
  <si>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</si>
  <si>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</si>
  <si>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</si>
  <si>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</si>
  <si>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</si>
  <si>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</si>
  <si>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</si>
  <si>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</si>
  <si>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</si>
  <si>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</si>
  <si>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</si>
  <si>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</si>
  <si>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</si>
  <si>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</si>
  <si>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</si>
  <si>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</si>
  <si>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</si>
  <si>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</si>
  <si>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</si>
  <si>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</si>
  <si>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</si>
  <si>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</si>
  <si>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</si>
  <si>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</si>
  <si>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</si>
  <si>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</si>
  <si>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</si>
  <si>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</si>
  <si>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</si>
  <si>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</si>
  <si>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</si>
  <si>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</si>
  <si>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</si>
  <si>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</si>
  <si>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</si>
  <si>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</si>
  <si>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</si>
  <si>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</si>
  <si>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</si>
  <si>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</si>
  <si>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</si>
  <si>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</si>
  <si>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</si>
  <si>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</si>
  <si>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</si>
  <si>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</si>
  <si>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</si>
  <si>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</si>
  <si>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</si>
  <si>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</si>
  <si>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</si>
  <si>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</si>
  <si>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</si>
  <si>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</si>
  <si>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</si>
  <si>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</si>
  <si>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</si>
  <si>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</si>
  <si>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</si>
  <si>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</si>
  <si>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</si>
  <si>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</si>
  <si>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</si>
  <si>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</si>
  <si>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</si>
  <si>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</si>
  <si>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</si>
  <si>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</si>
  <si>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</si>
  <si>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</si>
  <si>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</si>
  <si>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</si>
  <si>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</si>
  <si>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</si>
  <si>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</si>
  <si>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</si>
  <si>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</si>
  <si>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</si>
  <si>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</si>
  <si>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</si>
  <si>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</si>
  <si>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</si>
  <si>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</si>
  <si>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</si>
  <si>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</si>
  <si>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</si>
  <si>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</si>
  <si>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</si>
  <si>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</si>
  <si>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</si>
  <si>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</si>
  <si>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</si>
  <si>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</si>
  <si>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</si>
  <si>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</si>
  <si>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</si>
  <si>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</si>
  <si>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</si>
  <si>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</si>
  <si>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</si>
  <si>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</si>
  <si>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</si>
  <si>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</si>
  <si>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</si>
  <si>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</si>
  <si>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</si>
  <si>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</si>
  <si>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</si>
  <si>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</si>
  <si>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</si>
  <si>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</si>
  <si>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</si>
  <si>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</si>
  <si>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</si>
  <si>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</si>
  <si>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</si>
  <si>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</si>
  <si>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</si>
  <si>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</si>
  <si>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</si>
  <si>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</si>
  <si>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</si>
  <si>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</si>
  <si>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</si>
  <si>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</si>
  <si>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</si>
  <si>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</si>
  <si>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</si>
  <si>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</si>
  <si>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</si>
  <si>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</si>
  <si>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</si>
  <si>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</si>
  <si>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</si>
  <si>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</si>
  <si>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</si>
  <si>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</si>
  <si>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</si>
  <si>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</si>
  <si>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</si>
  <si>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</si>
  <si>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</si>
  <si>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</si>
  <si>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</si>
  <si>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</si>
  <si>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</si>
  <si>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</si>
  <si>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</si>
  <si>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</si>
  <si>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</si>
  <si>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</si>
  <si>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</si>
  <si>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</si>
  <si>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</si>
  <si>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</si>
  <si>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</si>
  <si>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</si>
  <si>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</si>
  <si>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</si>
  <si>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</si>
  <si>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</si>
  <si>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</si>
  <si>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</si>
  <si>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</si>
  <si>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</si>
  <si>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</si>
  <si>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</si>
  <si>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</si>
  <si>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</si>
  <si>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</si>
  <si>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</si>
  <si>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</si>
  <si>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</si>
  <si>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</si>
  <si>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</si>
  <si>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</si>
  <si>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</si>
  <si>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</si>
  <si>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</si>
  <si>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</si>
  <si>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</si>
  <si>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</si>
  <si>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</si>
  <si>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</si>
  <si>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</si>
  <si>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</si>
  <si>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</si>
  <si>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</si>
  <si>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</si>
  <si>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</si>
  <si>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</si>
  <si>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</si>
  <si>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</si>
  <si>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</si>
  <si>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</si>
  <si>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</si>
  <si>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</si>
  <si>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</si>
  <si>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</si>
  <si>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</si>
  <si>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</si>
  <si>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</si>
  <si>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</si>
  <si>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</si>
  <si>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</si>
  <si>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</si>
  <si>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</si>
  <si>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</si>
  <si>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</si>
  <si>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</si>
  <si>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</si>
  <si>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</si>
  <si>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</si>
  <si>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</si>
  <si>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</si>
  <si>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</si>
  <si>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</si>
  <si>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</si>
  <si>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</si>
  <si>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</si>
  <si>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</si>
  <si>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</si>
  <si>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</si>
  <si>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</si>
  <si>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</si>
  <si>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</si>
  <si>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</si>
  <si>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</si>
  <si>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</si>
  <si>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</si>
  <si>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</si>
  <si>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</si>
  <si>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</si>
  <si>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</si>
  <si>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</si>
  <si>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</si>
  <si>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</si>
  <si>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</si>
  <si>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</si>
  <si>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</si>
  <si>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</si>
  <si>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</si>
  <si>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</si>
  <si>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</si>
  <si>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</si>
  <si>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</si>
  <si>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</si>
  <si>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</si>
  <si>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</si>
  <si>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</si>
  <si>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</si>
  <si>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</si>
  <si>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</si>
  <si>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</si>
  <si>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</si>
  <si>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</si>
  <si>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</si>
  <si>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</si>
  <si>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</si>
  <si>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</si>
  <si>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</si>
  <si>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</si>
  <si>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</si>
  <si>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</si>
  <si>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</si>
  <si>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</si>
  <si>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</si>
  <si>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</si>
  <si>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</si>
  <si>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</si>
  <si>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</si>
  <si>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</si>
  <si>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</si>
  <si>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</si>
  <si>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</si>
  <si>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</si>
  <si>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</si>
  <si>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</si>
  <si>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</si>
  <si>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</si>
  <si>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</si>
  <si>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</si>
  <si>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</si>
  <si>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</si>
  <si>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</si>
  <si>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</si>
  <si>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</si>
  <si>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</si>
  <si>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</si>
  <si>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</si>
  <si>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</si>
  <si>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</si>
  <si>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</si>
  <si>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</si>
  <si>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</si>
  <si>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</si>
  <si>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</si>
  <si>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</si>
  <si>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</si>
  <si>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</si>
  <si>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</si>
  <si>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</si>
  <si>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</si>
  <si>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</si>
  <si>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</si>
  <si>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</si>
  <si>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</si>
  <si>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</si>
  <si>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</si>
  <si>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</si>
  <si>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</si>
  <si>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</si>
  <si>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</si>
  <si>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</si>
  <si>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</si>
  <si>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</si>
  <si>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</si>
  <si>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</si>
  <si>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</si>
  <si>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</si>
  <si>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</si>
  <si>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</si>
  <si>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</si>
  <si>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</si>
  <si>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</si>
  <si>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</si>
  <si>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</si>
  <si>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</si>
  <si>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</si>
  <si>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</si>
  <si>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</si>
  <si>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</si>
  <si>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</si>
  <si>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</si>
  <si>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</si>
  <si>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</si>
  <si>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</si>
  <si>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</si>
  <si>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</si>
  <si>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</si>
  <si>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</si>
  <si>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</si>
  <si>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</si>
  <si>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</si>
  <si>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</si>
  <si>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</si>
  <si>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</si>
  <si>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</si>
  <si>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</si>
  <si>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</si>
  <si>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</si>
  <si>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</si>
  <si>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</si>
  <si>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</si>
  <si>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</si>
  <si>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</si>
  <si>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</si>
  <si>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</si>
  <si>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</si>
  <si>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</si>
  <si>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</si>
  <si>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</si>
  <si>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</si>
  <si>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</si>
  <si>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</si>
  <si>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</si>
  <si>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</si>
  <si>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</si>
  <si>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</si>
  <si>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</si>
  <si>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</si>
  <si>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</si>
  <si>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</si>
  <si>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</si>
  <si>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</si>
  <si>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</si>
  <si>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</si>
  <si>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</si>
  <si>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</si>
  <si>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</si>
  <si>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</si>
  <si>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</si>
  <si>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</si>
  <si>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</si>
  <si>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</si>
  <si>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</si>
  <si>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</si>
  <si>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</si>
  <si>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</si>
  <si>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</si>
  <si>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</si>
  <si>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</si>
  <si>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</si>
  <si>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</si>
  <si>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</si>
  <si>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</si>
  <si>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</si>
  <si>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</si>
  <si>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</si>
  <si>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</si>
  <si>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</si>
  <si>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</si>
  <si>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</si>
  <si>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</si>
  <si>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</si>
  <si>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</si>
  <si>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</si>
  <si>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</si>
  <si>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</si>
  <si>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</si>
  <si>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</si>
  <si>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</si>
  <si>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</si>
  <si>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</si>
  <si>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</si>
  <si>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</si>
  <si>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</si>
  <si>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</si>
  <si>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</si>
  <si>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</si>
  <si>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</si>
  <si>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</si>
  <si>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</si>
  <si>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</si>
  <si>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</si>
  <si>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</si>
  <si>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</si>
  <si>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</si>
  <si>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</si>
  <si>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</si>
  <si>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</si>
  <si>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</si>
  <si>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</si>
  <si>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</si>
  <si>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</si>
  <si>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</si>
  <si>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</si>
  <si>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</si>
  <si>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</si>
  <si>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</si>
  <si>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</si>
  <si>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</si>
  <si>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</si>
  <si>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</si>
  <si>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</si>
  <si>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</si>
  <si>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</si>
  <si>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</si>
  <si>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</si>
  <si>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</si>
  <si>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</si>
  <si>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</si>
  <si>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</si>
  <si>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</si>
  <si>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</si>
  <si>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</si>
  <si>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</si>
  <si>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</si>
  <si>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</si>
  <si>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</si>
  <si>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</si>
  <si>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</si>
  <si>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</si>
  <si>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</si>
  <si>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</si>
  <si>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</si>
  <si>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</si>
  <si>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</si>
  <si>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</si>
  <si>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</si>
  <si>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</si>
  <si>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</si>
  <si>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</si>
  <si>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</si>
  <si>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</si>
  <si>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</si>
  <si>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</si>
  <si>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</si>
  <si>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</si>
  <si>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</si>
  <si>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</si>
  <si>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</si>
  <si>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</si>
  <si>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</si>
  <si>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</si>
  <si>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</si>
  <si>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</si>
  <si>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</si>
  <si>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</si>
  <si>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</si>
  <si>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</si>
  <si>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</si>
  <si>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</si>
  <si>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</si>
  <si>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</si>
  <si>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</si>
  <si>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</si>
  <si>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</si>
  <si>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</si>
  <si>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</si>
  <si>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</si>
  <si>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</si>
  <si>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</si>
  <si>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</si>
  <si>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</si>
  <si>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</si>
  <si>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</si>
  <si>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</si>
  <si>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</si>
  <si>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</si>
  <si>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</si>
  <si>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</si>
  <si>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</si>
  <si>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</si>
  <si>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</si>
  <si>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</si>
  <si>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</si>
  <si>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</si>
  <si>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</si>
  <si>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</si>
  <si>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</si>
  <si>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</si>
  <si>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</si>
  <si>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</si>
  <si>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</si>
  <si>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</si>
  <si>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</si>
  <si>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</si>
  <si>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</si>
  <si>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</si>
  <si>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</si>
  <si>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</si>
  <si>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</si>
  <si>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</si>
  <si>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</si>
  <si>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</si>
  <si>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</si>
  <si>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</si>
  <si>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</si>
  <si>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</si>
  <si>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</si>
  <si>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</si>
  <si>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</si>
  <si>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</si>
  <si>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</si>
  <si>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</si>
  <si>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</si>
  <si>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</si>
  <si>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</si>
  <si>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</si>
  <si>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</si>
  <si>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</si>
  <si>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</si>
  <si>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</si>
  <si>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</si>
  <si>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</si>
  <si>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</si>
  <si>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</si>
  <si>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</si>
  <si>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</si>
  <si>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</si>
  <si>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</si>
  <si>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</si>
  <si>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</si>
  <si>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</si>
  <si>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</si>
  <si>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</si>
  <si>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</si>
  <si>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</si>
  <si>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</si>
  <si>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</si>
  <si>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</si>
  <si>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</si>
  <si>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</si>
  <si>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</si>
  <si>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</si>
  <si>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</si>
  <si>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</si>
  <si>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</si>
  <si>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</si>
  <si>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</si>
  <si>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</si>
  <si>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</si>
  <si>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</si>
  <si>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</si>
  <si>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</si>
  <si>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</si>
  <si>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</si>
  <si>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</si>
  <si>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</si>
  <si>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</si>
  <si>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</si>
  <si>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</si>
  <si>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</si>
  <si>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</si>
  <si>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</si>
  <si>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</si>
  <si>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</si>
  <si>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</si>
  <si>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</si>
  <si>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</si>
  <si>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</si>
  <si>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</si>
  <si>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</si>
  <si>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</si>
  <si>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</si>
  <si>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</si>
  <si>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</si>
  <si>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</si>
  <si>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</si>
  <si>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</si>
  <si>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</si>
  <si>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</si>
  <si>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</si>
  <si>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</si>
  <si>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</si>
  <si>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</si>
  <si>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</si>
  <si>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</si>
  <si>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</si>
  <si>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</si>
  <si>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</si>
  <si>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</si>
  <si>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</si>
  <si>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</si>
  <si>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</si>
  <si>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</si>
  <si>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</si>
  <si>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</si>
  <si>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</si>
  <si>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</si>
  <si>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</si>
  <si>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</si>
  <si>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</si>
  <si>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</si>
  <si>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</si>
  <si>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</si>
  <si>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</si>
  <si>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</si>
  <si>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</si>
  <si>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</si>
  <si>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</si>
  <si>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</si>
  <si>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</si>
  <si>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</si>
  <si>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</si>
  <si>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</si>
  <si>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</si>
  <si>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</si>
  <si>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</si>
  <si>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</si>
  <si>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</si>
  <si>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</si>
  <si>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</si>
  <si>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</si>
  <si>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</si>
  <si>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</si>
  <si>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</si>
  <si>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</si>
  <si>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</si>
  <si>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</si>
  <si>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</si>
  <si>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</si>
  <si>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</si>
  <si>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</si>
  <si>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</si>
  <si>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</si>
  <si>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</si>
  <si>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</si>
  <si>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</si>
  <si>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</si>
  <si>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</si>
  <si>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</si>
  <si>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</si>
  <si>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</si>
  <si>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</si>
  <si>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</si>
  <si>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</si>
  <si>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</si>
  <si>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</si>
  <si>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</si>
  <si>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</si>
  <si>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</si>
  <si>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</si>
  <si>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</si>
  <si>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</si>
  <si>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</si>
  <si>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</si>
  <si>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</si>
  <si>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</si>
  <si>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</si>
  <si>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</si>
  <si>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</si>
  <si>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</si>
  <si>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</si>
  <si>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</si>
  <si>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</si>
  <si>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</si>
  <si>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</si>
  <si>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</si>
  <si>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</si>
  <si>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</si>
  <si>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</si>
  <si>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</si>
  <si>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</si>
  <si>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</si>
  <si>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</si>
  <si>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</si>
  <si>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</si>
  <si>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</si>
  <si>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</si>
  <si>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</si>
  <si>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</si>
  <si>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</si>
  <si>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</si>
  <si>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</si>
  <si>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</si>
  <si>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</si>
  <si>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</si>
  <si>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</si>
  <si>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</si>
  <si>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</si>
  <si>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</si>
  <si>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</si>
  <si>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</si>
  <si>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</si>
  <si>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</si>
  <si>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</si>
  <si>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</si>
  <si>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</si>
  <si>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</si>
  <si>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</si>
  <si>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</si>
  <si>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</si>
  <si>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</si>
  <si>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</si>
  <si>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</si>
  <si>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</si>
  <si>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</si>
  <si>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</si>
  <si>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</si>
  <si>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</si>
  <si>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</si>
  <si>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</si>
  <si>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</si>
  <si>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</si>
  <si>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</si>
  <si>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</si>
  <si>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</si>
  <si>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</si>
  <si>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</si>
  <si>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</si>
  <si>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</si>
  <si>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</si>
  <si>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</si>
  <si>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</si>
  <si>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</si>
  <si>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</si>
  <si>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</si>
  <si>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</si>
  <si>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</si>
  <si>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</si>
  <si>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</si>
  <si>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</si>
  <si>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</si>
  <si>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</si>
  <si>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</si>
  <si>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</si>
  <si>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</si>
  <si>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</si>
  <si>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</si>
  <si>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</si>
  <si>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</si>
  <si>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</si>
  <si>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</si>
  <si>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</si>
  <si>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</si>
  <si>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</si>
  <si>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</si>
  <si>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</si>
  <si>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</si>
  <si>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</si>
  <si>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</si>
  <si>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</si>
  <si>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</si>
  <si>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</si>
  <si>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</si>
  <si>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</si>
  <si>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</si>
  <si>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</si>
  <si>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</si>
  <si>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</si>
  <si>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</si>
  <si>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</si>
  <si>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</si>
  <si>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</si>
  <si>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</si>
  <si>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</si>
  <si>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</si>
  <si>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</si>
  <si>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</si>
  <si>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</si>
  <si>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</si>
  <si>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</si>
  <si>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</si>
  <si>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</si>
  <si>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</si>
  <si>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</si>
  <si>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</si>
  <si>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</si>
  <si>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</si>
  <si>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</si>
  <si>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</si>
  <si>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</si>
  <si>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</si>
  <si>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</si>
  <si>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</si>
  <si>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</si>
  <si>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</si>
  <si>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</si>
  <si>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</si>
  <si>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</si>
  <si>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</si>
  <si>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</si>
  <si>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</si>
  <si>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</si>
  <si>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</si>
  <si>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</si>
  <si>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</si>
  <si>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</si>
  <si>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</si>
  <si>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</si>
  <si>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</si>
  <si>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</si>
  <si>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</si>
  <si>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</si>
  <si>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</si>
  <si>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</si>
  <si>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</si>
  <si>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</si>
  <si>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</si>
  <si>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</si>
  <si>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</si>
  <si>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</si>
  <si>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</si>
  <si>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</si>
  <si>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</si>
  <si>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</si>
  <si>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</si>
  <si>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</si>
  <si>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</si>
  <si>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</si>
  <si>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</si>
  <si>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</si>
  <si>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</si>
  <si>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</si>
  <si>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</si>
  <si>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</si>
  <si>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</si>
  <si>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</si>
  <si>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</si>
  <si>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</si>
  <si>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</si>
  <si>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</si>
  <si>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</si>
  <si>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</si>
  <si>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</si>
  <si>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</si>
  <si>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</si>
  <si>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</si>
  <si>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</si>
  <si>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</si>
  <si>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</si>
  <si>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</si>
  <si>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</si>
  <si>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</si>
  <si>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</si>
  <si>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</si>
  <si>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</si>
  <si>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</si>
  <si>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</si>
  <si>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</si>
  <si>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</si>
  <si>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</si>
  <si>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</si>
  <si>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</si>
  <si>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</si>
  <si>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</si>
  <si>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</si>
  <si>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</si>
  <si>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</si>
  <si>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</si>
  <si>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</si>
  <si>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</si>
  <si>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</si>
  <si>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</si>
  <si>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</si>
  <si>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</si>
  <si>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</si>
  <si>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</si>
  <si>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</si>
  <si>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</si>
  <si>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</si>
  <si>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</si>
  <si>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</si>
  <si>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</si>
  <si>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</si>
  <si>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</si>
  <si>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</si>
  <si>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</si>
  <si>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</si>
  <si>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</si>
  <si>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</si>
  <si>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</si>
  <si>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</si>
  <si>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</si>
  <si>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</si>
  <si>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</si>
  <si>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</si>
  <si>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</si>
  <si>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</si>
  <si>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</si>
  <si>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</si>
  <si>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</si>
  <si>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</si>
  <si>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</si>
  <si>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</si>
  <si>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</si>
  <si>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</si>
  <si>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</si>
  <si>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</si>
  <si>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</si>
  <si>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</si>
  <si>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</si>
  <si>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</si>
  <si>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</si>
  <si>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</si>
  <si>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</si>
  <si>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</si>
  <si>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</si>
  <si>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</si>
  <si>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</si>
  <si>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</si>
  <si>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</si>
  <si>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</si>
  <si>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</si>
  <si>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</si>
  <si>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</si>
  <si>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</si>
  <si>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</si>
  <si>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</si>
  <si>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</si>
  <si>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</si>
  <si>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</si>
  <si>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</si>
  <si>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</si>
  <si>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</si>
  <si>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</si>
  <si>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</si>
  <si>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</si>
  <si>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</si>
  <si>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</si>
  <si>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</si>
  <si>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</si>
  <si>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</si>
  <si>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</si>
  <si>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</si>
  <si>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</si>
  <si>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</si>
  <si>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</si>
  <si>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</si>
  <si>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</si>
  <si>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</si>
  <si>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</si>
  <si>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</si>
  <si>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</si>
  <si>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</si>
  <si>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</si>
  <si>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</si>
  <si>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</si>
  <si>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</si>
  <si>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</si>
  <si>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</si>
  <si>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</si>
  <si>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</si>
  <si>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</si>
  <si>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</si>
  <si>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</si>
  <si>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</si>
  <si>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</si>
  <si>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</si>
  <si>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</si>
  <si>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</si>
  <si>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</si>
  <si>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</si>
  <si>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</si>
  <si>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</si>
  <si>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</si>
  <si>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</si>
  <si>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</si>
  <si>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</si>
  <si>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</si>
  <si>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</si>
  <si>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</si>
  <si>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</si>
  <si>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</si>
  <si>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</si>
  <si>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</si>
  <si>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</si>
  <si>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</si>
  <si>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</si>
  <si>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</si>
  <si>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</si>
  <si>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</si>
  <si>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</si>
  <si>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</si>
  <si>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</si>
  <si>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</si>
  <si>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</si>
  <si>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</si>
  <si>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</si>
  <si>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</si>
  <si>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</si>
  <si>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</si>
  <si>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</si>
  <si>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</si>
  <si>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</si>
  <si>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</si>
  <si>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</si>
  <si>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</si>
  <si>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</si>
  <si>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</si>
  <si>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</si>
  <si>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</si>
  <si>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</si>
  <si>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</si>
  <si>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</si>
  <si>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</si>
  <si>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</si>
  <si>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</si>
  <si>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</si>
  <si>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</si>
  <si>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</si>
  <si>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</si>
  <si>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</si>
  <si>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</si>
  <si>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</si>
  <si>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</si>
  <si>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</si>
  <si>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</si>
  <si>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</si>
  <si>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</si>
  <si>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</si>
  <si>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</si>
  <si>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</si>
  <si>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</si>
  <si>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</si>
  <si>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</si>
  <si>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</si>
  <si>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</si>
  <si>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</si>
  <si>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</si>
  <si>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</si>
  <si>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</si>
  <si>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</si>
  <si>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</si>
  <si>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</si>
  <si>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</si>
  <si>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</si>
  <si>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</si>
  <si>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</si>
  <si>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</si>
  <si>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</si>
  <si>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</si>
  <si>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</si>
  <si>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</si>
  <si>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</si>
  <si>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</si>
  <si>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</si>
  <si>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</si>
  <si>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</si>
  <si>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</si>
  <si>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</si>
  <si>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</si>
  <si>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</si>
  <si>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</si>
  <si>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</si>
  <si>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</si>
  <si>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</si>
  <si>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</si>
  <si>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</si>
  <si>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</si>
  <si>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</si>
  <si>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</si>
  <si>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</si>
  <si>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</si>
  <si>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</si>
  <si>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</si>
  <si>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</si>
  <si>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</si>
  <si>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</si>
  <si>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</si>
  <si>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</si>
  <si>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</si>
  <si>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</si>
  <si>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</si>
  <si>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</si>
  <si>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</si>
  <si>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</si>
  <si>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</si>
  <si>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</si>
  <si>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</si>
  <si>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</si>
  <si>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</si>
  <si>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</si>
  <si>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</si>
  <si>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</si>
  <si>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</si>
  <si>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</si>
  <si>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</si>
  <si>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</si>
  <si>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</si>
  <si>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</si>
  <si>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</si>
  <si>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</si>
  <si>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</si>
  <si>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</si>
  <si>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</si>
  <si>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</si>
  <si>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</si>
  <si>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</si>
  <si>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</si>
  <si>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</si>
  <si>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</si>
  <si>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</si>
  <si>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</si>
  <si>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</si>
  <si>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</si>
  <si>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</si>
  <si>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</si>
  <si>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</si>
  <si>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</si>
  <si>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</si>
  <si>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</si>
  <si>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</si>
  <si>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</si>
  <si>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</si>
  <si>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</si>
  <si>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</si>
  <si>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</si>
  <si>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</si>
  <si>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</si>
  <si>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</si>
  <si>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</si>
  <si>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</si>
  <si>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</si>
  <si>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</si>
  <si>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</si>
  <si>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</si>
  <si>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</si>
  <si>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</si>
  <si>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</si>
  <si>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</si>
  <si>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</si>
  <si>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</si>
  <si>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</si>
  <si>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</si>
  <si>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</si>
  <si>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</si>
  <si>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</si>
  <si>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</si>
  <si>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</si>
  <si>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</si>
  <si>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</si>
  <si>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</si>
  <si>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</si>
  <si>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</si>
  <si>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</si>
  <si>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</si>
  <si>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</si>
  <si>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</si>
  <si>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</si>
  <si>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</si>
  <si>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</si>
  <si>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</si>
  <si>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</si>
  <si>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</si>
  <si>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</si>
  <si>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</si>
  <si>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</si>
  <si>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</si>
  <si>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</si>
  <si>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</si>
  <si>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</si>
  <si>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</si>
  <si>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</si>
  <si>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</si>
  <si>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</si>
  <si>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</si>
  <si>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</si>
  <si>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</si>
  <si>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</si>
  <si>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</si>
  <si>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</si>
  <si>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</si>
  <si>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</si>
  <si>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</si>
  <si>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</si>
  <si>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</si>
  <si>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</si>
  <si>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</si>
  <si>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</si>
  <si>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</si>
  <si>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</si>
  <si>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</si>
  <si>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</si>
  <si>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</si>
  <si>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</si>
  <si>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</si>
  <si>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</si>
  <si>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</si>
  <si>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</si>
  <si>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</si>
  <si>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</si>
  <si>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</si>
  <si>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</si>
  <si>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</si>
  <si>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</si>
  <si>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</si>
  <si>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</si>
  <si>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</si>
  <si>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</si>
  <si>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</si>
  <si>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</si>
  <si>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</si>
  <si>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</si>
  <si>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</si>
  <si>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</si>
  <si>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</si>
  <si>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</si>
  <si>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</si>
  <si>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</si>
  <si>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</si>
  <si>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</si>
  <si>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</si>
  <si>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</si>
  <si>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</si>
  <si>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</si>
  <si>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</si>
  <si>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</si>
  <si>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</si>
  <si>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</si>
  <si>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</si>
  <si>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</si>
  <si>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</si>
  <si>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</si>
  <si>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</si>
  <si>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</si>
  <si>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</si>
  <si>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</si>
  <si>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</si>
  <si>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</si>
  <si>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</si>
  <si>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</si>
  <si>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</si>
  <si>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</si>
  <si>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</si>
  <si>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</si>
  <si>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</si>
  <si>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</si>
  <si>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</si>
  <si>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</si>
  <si>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</si>
  <si>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</si>
  <si>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</si>
  <si>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</si>
  <si>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</si>
  <si>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</si>
  <si>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</si>
  <si>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</si>
  <si>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</si>
  <si>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</si>
  <si>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</si>
  <si>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</si>
  <si>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</si>
  <si>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</si>
  <si>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</si>
  <si>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</si>
  <si>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</si>
  <si>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</si>
  <si>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</si>
  <si>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</si>
  <si>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</si>
  <si>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</si>
  <si>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</si>
  <si>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</si>
  <si>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</si>
  <si>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</si>
  <si>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</si>
  <si>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</si>
  <si>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</si>
  <si>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</si>
  <si>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</si>
  <si>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</si>
  <si>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</si>
  <si>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</si>
  <si>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</si>
  <si>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</si>
  <si>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</si>
  <si>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</si>
  <si>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</si>
  <si>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</si>
  <si>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</si>
  <si>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</si>
  <si>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</si>
  <si>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</si>
  <si>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</si>
  <si>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</si>
  <si>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</si>
  <si>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</si>
  <si>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</si>
  <si>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</si>
  <si>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</si>
  <si>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</si>
  <si>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</si>
  <si>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</si>
  <si>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</si>
  <si>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</si>
  <si>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</si>
  <si>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</si>
  <si>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</si>
  <si>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</si>
  <si>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</si>
  <si>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</si>
  <si>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</si>
  <si>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</si>
  <si>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</si>
  <si>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</si>
  <si>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</si>
  <si>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</si>
  <si>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</si>
  <si>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</si>
  <si>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</si>
  <si>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</si>
  <si>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</si>
  <si>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</si>
  <si>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</si>
  <si>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</si>
  <si>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</si>
  <si>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</si>
  <si>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</si>
  <si>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</si>
  <si>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</si>
  <si>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</si>
  <si>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</si>
  <si>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</si>
  <si>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</si>
  <si>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</si>
  <si>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</si>
  <si>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</si>
  <si>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</si>
  <si>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</si>
  <si>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</si>
  <si>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</si>
  <si>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</si>
  <si>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</si>
  <si>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</si>
  <si>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</si>
  <si>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</si>
  <si>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</si>
  <si>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</si>
  <si>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</si>
  <si>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</si>
  <si>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</si>
  <si>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</si>
  <si>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</si>
  <si>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</si>
  <si>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</si>
  <si>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</si>
  <si>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</si>
  <si>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</si>
  <si>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</si>
  <si>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</si>
  <si>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</si>
  <si>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</si>
  <si>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</si>
  <si>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</si>
  <si>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</si>
  <si>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</si>
  <si>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</si>
  <si>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</si>
  <si>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</si>
  <si>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</si>
  <si>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</si>
  <si>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</si>
  <si>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</si>
  <si>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</si>
  <si>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</si>
  <si>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</si>
  <si>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</si>
  <si>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</si>
  <si>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</si>
  <si>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</si>
  <si>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</si>
  <si>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</si>
  <si>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</si>
  <si>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</si>
  <si>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</si>
  <si>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</si>
  <si>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</si>
  <si>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</si>
  <si>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</si>
  <si>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</si>
  <si>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</si>
  <si>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</si>
  <si>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</si>
  <si>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</si>
  <si>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</si>
  <si>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</si>
  <si>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</si>
  <si>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</si>
  <si>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</si>
  <si>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</si>
  <si>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</si>
  <si>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</si>
  <si>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</si>
  <si>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</si>
  <si>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</si>
  <si>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</si>
  <si>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</si>
  <si>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</si>
  <si>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</si>
  <si>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</si>
  <si>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</si>
  <si>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</si>
  <si>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</si>
  <si>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</si>
  <si>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</si>
  <si>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</si>
  <si>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</si>
  <si>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</si>
  <si>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</si>
  <si>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</si>
  <si>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</si>
  <si>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</si>
  <si>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</si>
  <si>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</si>
  <si>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</si>
  <si>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</si>
  <si>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</si>
  <si>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</si>
  <si>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</si>
  <si>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</si>
  <si>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</si>
  <si>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</si>
  <si>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</si>
  <si>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</si>
  <si>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</si>
  <si>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</si>
  <si>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</si>
  <si>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</si>
  <si>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</si>
  <si>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</si>
  <si>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</si>
  <si>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</si>
  <si>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</si>
  <si>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</si>
  <si>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</si>
  <si>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</si>
  <si>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</si>
  <si>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</si>
  <si>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</si>
  <si>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</si>
  <si>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</si>
  <si>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</si>
  <si>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</si>
  <si>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</si>
  <si>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</si>
  <si>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</si>
  <si>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</si>
  <si>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</si>
  <si>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</si>
  <si>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</si>
  <si>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</si>
  <si>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</si>
  <si>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</si>
  <si>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</si>
  <si>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</si>
  <si>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</si>
  <si>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</si>
  <si>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</si>
  <si>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</si>
  <si>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</si>
  <si>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</si>
  <si>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</si>
  <si>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</si>
  <si>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</si>
  <si>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</si>
  <si>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</si>
  <si>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</si>
  <si>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</si>
  <si>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</si>
  <si>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</si>
  <si>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</si>
  <si>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</si>
  <si>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</si>
  <si>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</si>
  <si>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</si>
  <si>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</si>
  <si>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</si>
  <si>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</si>
  <si>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</si>
  <si>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</si>
  <si>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</si>
  <si>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</si>
  <si>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</si>
  <si>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</si>
  <si>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</si>
  <si>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</si>
  <si>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</si>
  <si>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</si>
  <si>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</si>
  <si>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</si>
  <si>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</si>
  <si>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</si>
  <si>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</si>
  <si>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</si>
  <si>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</si>
  <si>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</si>
  <si>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</si>
  <si>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</si>
  <si>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</si>
  <si>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</si>
  <si>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</si>
  <si>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</si>
  <si>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</si>
  <si>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</si>
  <si>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</si>
  <si>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</si>
  <si>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</si>
  <si>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</si>
  <si>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</si>
  <si>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</si>
  <si>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</si>
  <si>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</si>
  <si>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</si>
  <si>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</si>
  <si>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</si>
  <si>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</si>
  <si>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</si>
  <si>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</si>
  <si>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</si>
  <si>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</si>
  <si>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</si>
  <si>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</si>
  <si>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</si>
  <si>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</si>
  <si>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</si>
  <si>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</si>
  <si>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</si>
  <si>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</si>
  <si>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</si>
  <si>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</si>
  <si>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</si>
  <si>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</si>
  <si>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</si>
  <si>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</si>
  <si>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</si>
  <si>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</si>
  <si>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</si>
  <si>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</si>
  <si>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</si>
  <si>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</si>
  <si>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</si>
  <si>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</si>
  <si>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</si>
  <si>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</si>
  <si>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</si>
  <si>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</si>
  <si>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</si>
  <si>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</si>
  <si>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</si>
  <si>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</si>
  <si>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</si>
  <si>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</si>
  <si>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</si>
  <si>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</si>
  <si>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</si>
  <si>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</si>
  <si>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</si>
  <si>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</si>
  <si>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</si>
  <si>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</si>
  <si>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</si>
  <si>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</si>
  <si>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</si>
  <si>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</si>
  <si>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</si>
  <si>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</si>
  <si>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</si>
  <si>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</si>
  <si>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</si>
  <si>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</si>
  <si>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</si>
  <si>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</si>
  <si>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</si>
  <si>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</si>
  <si>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</si>
  <si>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</si>
  <si>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</si>
  <si>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</si>
  <si>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</si>
  <si>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</si>
  <si>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</si>
  <si>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</si>
  <si>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</si>
  <si>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</si>
  <si>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</si>
  <si>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</si>
  <si>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</si>
  <si>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</si>
  <si>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</si>
  <si>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</si>
  <si>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</si>
  <si>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</si>
  <si>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</si>
  <si>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</si>
  <si>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</si>
  <si>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</si>
  <si>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</si>
  <si>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</si>
  <si>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</si>
  <si>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</si>
  <si>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</si>
  <si>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</si>
  <si>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</si>
  <si>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</si>
  <si>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</si>
  <si>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</si>
  <si>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</si>
  <si>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</si>
  <si>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</si>
  <si>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</si>
  <si>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</si>
  <si>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</si>
  <si>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</si>
  <si>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</si>
  <si>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</si>
  <si>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</si>
  <si>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</si>
  <si>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</si>
  <si>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</si>
  <si>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</si>
  <si>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</si>
  <si>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</si>
  <si>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</si>
  <si>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</si>
  <si>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</si>
  <si>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</si>
  <si>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</si>
  <si>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</si>
  <si>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</si>
  <si>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</si>
  <si>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</si>
  <si>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</si>
  <si>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</si>
  <si>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</si>
  <si>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</si>
  <si>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</si>
  <si>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</si>
  <si>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</si>
  <si>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</si>
  <si>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</si>
  <si>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</si>
  <si>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</si>
  <si>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</si>
  <si>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</si>
  <si>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</si>
  <si>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</si>
  <si>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</si>
  <si>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</si>
  <si>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</si>
  <si>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</si>
  <si>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</si>
  <si>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</si>
  <si>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</si>
  <si>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</si>
  <si>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</si>
  <si>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</si>
  <si>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</si>
  <si>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</si>
  <si>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</si>
  <si>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</si>
  <si>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</si>
  <si>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</si>
  <si>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</si>
  <si>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</si>
  <si>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</si>
  <si>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</si>
  <si>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</si>
  <si>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</si>
  <si>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</si>
  <si>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</si>
  <si>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</si>
  <si>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</si>
  <si>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</si>
  <si>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</si>
  <si>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</si>
  <si>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</si>
  <si>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</si>
  <si>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</si>
  <si>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</si>
  <si>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</si>
  <si>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</si>
  <si>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</si>
  <si>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</si>
  <si>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</si>
  <si>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</si>
  <si>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</si>
  <si>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</si>
  <si>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</si>
  <si>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</si>
  <si>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</si>
  <si>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</si>
  <si>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</si>
  <si>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</si>
  <si>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</si>
  <si>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</si>
  <si>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</si>
  <si>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</si>
  <si>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</si>
  <si>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</si>
  <si>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</si>
  <si>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</si>
  <si>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</si>
  <si>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</si>
  <si>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</si>
  <si>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</si>
  <si>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</si>
  <si>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</si>
  <si>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</si>
  <si>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</si>
  <si>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</si>
  <si>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</si>
  <si>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</si>
  <si>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</si>
  <si>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</si>
  <si>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</si>
  <si>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</si>
  <si>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</si>
  <si>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</si>
  <si>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</si>
  <si>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</si>
  <si>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</si>
  <si>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</si>
  <si>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</si>
  <si>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</si>
  <si>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</si>
  <si>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</si>
  <si>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</si>
  <si>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</si>
  <si>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</si>
  <si>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</si>
  <si>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</si>
  <si>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</si>
  <si>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</si>
  <si>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</si>
  <si>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</si>
  <si>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</si>
  <si>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</si>
  <si>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</si>
  <si>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</si>
  <si>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</si>
  <si>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</si>
  <si>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</si>
  <si>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</si>
  <si>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</si>
  <si>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</si>
  <si>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</si>
  <si>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</si>
  <si>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</si>
  <si>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</si>
  <si>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</si>
  <si>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</si>
  <si>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</si>
  <si>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</si>
  <si>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</si>
  <si>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</si>
  <si>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</si>
  <si>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</si>
  <si>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</si>
  <si>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</si>
  <si>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</si>
  <si>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</si>
  <si>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</si>
  <si>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</si>
  <si>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</si>
  <si>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</si>
  <si>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</si>
  <si>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</si>
  <si>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</si>
  <si>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</si>
  <si>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</si>
  <si>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</si>
  <si>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</si>
  <si>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</si>
  <si>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</si>
  <si>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</si>
  <si>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</si>
  <si>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</si>
  <si>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</si>
  <si>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</si>
  <si>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</si>
  <si>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</si>
  <si>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</si>
  <si>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</si>
  <si>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</si>
  <si>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</si>
  <si>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</si>
  <si>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</si>
  <si>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</si>
  <si>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</si>
  <si>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</si>
  <si>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</si>
  <si>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</si>
  <si>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</si>
  <si>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</si>
  <si>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</si>
  <si>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</si>
  <si>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</si>
  <si>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</si>
  <si>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</si>
  <si>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</si>
  <si>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</si>
  <si>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</si>
  <si>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</si>
  <si>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</si>
  <si>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</si>
  <si>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</si>
  <si>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</si>
  <si>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</si>
  <si>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</si>
  <si>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</si>
  <si>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</si>
  <si>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</si>
  <si>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</si>
  <si>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</si>
  <si>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</si>
  <si>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</si>
  <si>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</si>
  <si>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</si>
  <si>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</si>
  <si>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</si>
  <si>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</si>
  <si>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</si>
  <si>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</si>
  <si>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</si>
  <si>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</si>
  <si>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</si>
  <si>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</si>
  <si>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</si>
  <si>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</si>
  <si>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</si>
  <si>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</si>
  <si>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</si>
  <si>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</si>
  <si>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</si>
  <si>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</si>
  <si>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</si>
  <si>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</si>
  <si>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</si>
  <si>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</si>
  <si>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</si>
  <si>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</si>
  <si>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</si>
  <si>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</si>
  <si>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</si>
  <si>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</si>
  <si>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</si>
  <si>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</si>
  <si>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</si>
  <si>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</si>
  <si>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</si>
  <si>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</si>
  <si>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</si>
  <si>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</si>
  <si>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</si>
  <si>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</si>
  <si>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</si>
  <si>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</si>
  <si>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</si>
  <si>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</si>
  <si>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</si>
  <si>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</si>
  <si>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</si>
  <si>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</si>
  <si>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</si>
  <si>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</si>
  <si>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</si>
  <si>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</si>
  <si>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</si>
  <si>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</si>
  <si>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</si>
  <si>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</si>
  <si>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</si>
  <si>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</si>
  <si>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</si>
  <si>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</si>
  <si>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</si>
  <si>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</si>
  <si>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</si>
  <si>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</si>
  <si>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</si>
  <si>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</si>
  <si>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</si>
  <si>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</si>
  <si>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</si>
  <si>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</si>
  <si>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</si>
  <si>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</si>
  <si>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</si>
  <si>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</si>
  <si>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</si>
  <si>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</si>
  <si>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</si>
  <si>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</si>
  <si>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</si>
  <si>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</si>
  <si>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</si>
  <si>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</si>
  <si>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</si>
  <si>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</si>
  <si>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</si>
  <si>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</si>
  <si>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</si>
  <si>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</si>
  <si>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</si>
  <si>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</si>
  <si>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</si>
  <si>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</si>
  <si>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</si>
  <si>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</si>
  <si>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</si>
  <si>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</si>
  <si>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</si>
  <si>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</si>
  <si>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</si>
  <si>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</si>
  <si>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</si>
  <si>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</si>
  <si>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</si>
  <si>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</si>
  <si>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</si>
  <si>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</si>
  <si>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</si>
  <si>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</si>
  <si>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</si>
  <si>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</si>
  <si>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</si>
  <si>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</si>
  <si>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</si>
  <si>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</si>
  <si>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</si>
  <si>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</si>
  <si>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</si>
  <si>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</si>
  <si>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</si>
  <si>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</si>
  <si>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</si>
  <si>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</si>
  <si>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</si>
  <si>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</si>
  <si>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</si>
  <si>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</si>
  <si>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</si>
  <si>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</si>
  <si>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</si>
  <si>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</si>
  <si>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</si>
  <si>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</si>
  <si>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</si>
  <si>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</si>
  <si>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</si>
  <si>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</si>
  <si>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</si>
  <si>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</si>
  <si>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</si>
  <si>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</si>
  <si>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</si>
  <si>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</si>
  <si>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</si>
  <si>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</si>
  <si>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</si>
  <si>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</si>
  <si>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</si>
  <si>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</si>
  <si>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</si>
  <si>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</si>
  <si>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</si>
  <si>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</si>
  <si>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</si>
  <si>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</si>
  <si>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</si>
  <si>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</si>
  <si>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</si>
  <si>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</si>
  <si>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</si>
  <si>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</si>
  <si>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</si>
  <si>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</si>
  <si>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</si>
  <si>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</si>
  <si>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</si>
  <si>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</si>
  <si>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</si>
  <si>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</si>
  <si>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</si>
  <si>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</si>
  <si>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</si>
  <si>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</si>
  <si>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</si>
  <si>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</si>
  <si>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</si>
  <si>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</si>
  <si>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</si>
  <si>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</si>
  <si>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</si>
  <si>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</si>
  <si>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</si>
  <si>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</si>
  <si>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</si>
  <si>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</si>
  <si>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</si>
  <si>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</si>
  <si>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</si>
  <si>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</si>
  <si>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</si>
  <si>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</si>
  <si>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</si>
  <si>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</si>
  <si>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</si>
  <si>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</si>
  <si>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</si>
  <si>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</si>
  <si>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</si>
  <si>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</si>
  <si>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</si>
  <si>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</si>
  <si>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</si>
  <si>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</si>
  <si>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</si>
  <si>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</si>
  <si>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</si>
  <si>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</si>
  <si>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</si>
  <si>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</si>
  <si>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</si>
  <si>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</si>
  <si>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</si>
  <si>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</si>
  <si>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</si>
  <si>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</si>
  <si>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</si>
  <si>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</si>
  <si>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</si>
  <si>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</si>
  <si>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</si>
  <si>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</si>
  <si>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</si>
  <si>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</si>
  <si>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</si>
  <si>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</si>
  <si>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</si>
  <si>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</si>
  <si>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</si>
  <si>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</si>
  <si>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</si>
  <si>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</si>
  <si>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</si>
  <si>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</si>
  <si>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</si>
  <si>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</si>
  <si>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</si>
  <si>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</si>
  <si>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</si>
  <si>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</si>
  <si>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</si>
  <si>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</si>
  <si>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</si>
  <si>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</si>
  <si>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</si>
  <si>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</si>
  <si>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</si>
  <si>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</si>
  <si>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</si>
  <si>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</si>
  <si>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</si>
  <si>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</si>
  <si>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</si>
  <si>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</si>
  <si>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</si>
  <si>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</si>
  <si>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</si>
  <si>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</si>
  <si>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</si>
  <si>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</si>
  <si>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</si>
  <si>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</si>
  <si>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</si>
  <si>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</si>
  <si>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</si>
  <si>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</si>
  <si>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</si>
  <si>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</si>
  <si>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</si>
  <si>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</si>
  <si>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</si>
  <si>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</si>
  <si>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</si>
  <si>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</si>
  <si>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</si>
  <si>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</si>
  <si>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</si>
  <si>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</si>
  <si>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</si>
  <si>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</si>
  <si>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</si>
  <si>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</si>
  <si>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</si>
  <si>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</si>
  <si>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</si>
  <si>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</si>
  <si>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</si>
  <si>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</si>
  <si>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</si>
  <si>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</si>
  <si>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</si>
  <si>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</si>
  <si>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</si>
  <si>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</si>
  <si>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</si>
  <si>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</si>
  <si>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</si>
  <si>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</si>
  <si>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</si>
  <si>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</si>
  <si>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</si>
  <si>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</si>
  <si>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</si>
  <si>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</si>
  <si>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</si>
  <si>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</si>
  <si>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</si>
  <si>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</si>
  <si>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</si>
  <si>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</si>
  <si>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</si>
  <si>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</si>
  <si>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</si>
  <si>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</si>
  <si>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</si>
  <si>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</si>
  <si>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</si>
  <si>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</si>
  <si>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</si>
  <si>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</si>
  <si>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</si>
  <si>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</si>
  <si>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</si>
  <si>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</si>
  <si>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</si>
  <si>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</si>
  <si>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</si>
  <si>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</si>
  <si>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</si>
  <si>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</si>
  <si>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</si>
  <si>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</si>
  <si>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</si>
  <si>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</si>
  <si>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</si>
  <si>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</si>
  <si>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</si>
  <si>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</si>
  <si>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</si>
  <si>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</si>
  <si>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</si>
  <si>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</si>
  <si>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</si>
  <si>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</si>
  <si>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</si>
  <si>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</si>
  <si>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</si>
  <si>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</si>
  <si>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</si>
  <si>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</si>
  <si>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</si>
  <si>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</si>
  <si>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</si>
  <si>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</si>
  <si>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</si>
  <si>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</si>
  <si>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</si>
  <si>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</si>
  <si>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</si>
  <si>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</si>
  <si>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</si>
  <si>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</si>
  <si>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</si>
  <si>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</si>
  <si>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</si>
  <si>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</si>
  <si>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</si>
  <si>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</si>
  <si>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</si>
  <si>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</si>
  <si>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</si>
  <si>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</si>
  <si>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</si>
  <si>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</si>
  <si>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</si>
  <si>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</si>
  <si>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</si>
  <si>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</si>
  <si>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</si>
  <si>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</si>
  <si>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</si>
  <si>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</si>
  <si>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</si>
  <si>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</si>
  <si>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</si>
  <si>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</si>
  <si>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</si>
  <si>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</si>
  <si>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</si>
  <si>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</si>
  <si>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</si>
  <si>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</si>
  <si>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</si>
  <si>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</si>
  <si>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</si>
  <si>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</si>
  <si>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</si>
  <si>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</si>
  <si>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</si>
  <si>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</si>
  <si>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</si>
  <si>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</si>
  <si>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</si>
  <si>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</si>
  <si>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</si>
  <si>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</si>
  <si>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</si>
  <si>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</si>
  <si>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</si>
  <si>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</si>
  <si>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</si>
  <si>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</si>
  <si>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</si>
  <si>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</si>
  <si>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</si>
  <si>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</si>
  <si>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</si>
  <si>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</si>
  <si>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</si>
  <si>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</si>
  <si>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</si>
  <si>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</si>
  <si>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</si>
  <si>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</si>
  <si>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</si>
  <si>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</si>
  <si>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</si>
  <si>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</si>
  <si>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</si>
  <si>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</si>
  <si>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</si>
  <si>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</si>
  <si>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</si>
  <si>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</si>
  <si>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</si>
  <si>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</si>
  <si>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</si>
  <si>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</si>
  <si>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</si>
  <si>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</si>
  <si>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</si>
  <si>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</si>
  <si>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</si>
  <si>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</si>
  <si>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</si>
  <si>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</si>
  <si>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</si>
  <si>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</si>
  <si>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</si>
  <si>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</si>
  <si>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</si>
  <si>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</si>
  <si>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</si>
  <si>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</si>
  <si>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</si>
  <si>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</si>
  <si>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</si>
  <si>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</si>
  <si>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</si>
  <si>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</si>
  <si>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</si>
  <si>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</si>
  <si>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</si>
  <si>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</si>
  <si>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</si>
  <si>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</si>
  <si>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</si>
  <si>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</si>
  <si>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</si>
  <si>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</si>
  <si>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</si>
  <si>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</si>
  <si>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</si>
  <si>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</si>
  <si>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</si>
  <si>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</si>
  <si>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</si>
  <si>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</si>
  <si>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</si>
  <si>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</si>
  <si>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</si>
  <si>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</si>
  <si>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</si>
  <si>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</si>
  <si>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</si>
  <si>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</si>
  <si>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</si>
  <si>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</si>
  <si>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</si>
  <si>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</si>
  <si>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</si>
  <si>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</si>
  <si>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</si>
  <si>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</si>
  <si>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</si>
  <si>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</si>
  <si>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</si>
  <si>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</si>
  <si>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</si>
  <si>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</si>
  <si>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</si>
  <si>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</si>
  <si>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</si>
  <si>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</si>
  <si>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</si>
  <si>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</si>
  <si>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</si>
  <si>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</si>
  <si>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</si>
  <si>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</si>
  <si>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</si>
  <si>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</si>
  <si>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</si>
  <si>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</si>
  <si>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</si>
  <si>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</si>
  <si>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</si>
  <si>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</si>
  <si>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</si>
  <si>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</si>
  <si>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</si>
  <si>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</si>
  <si>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</si>
  <si>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</si>
  <si>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</si>
  <si>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</si>
  <si>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</si>
  <si>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</si>
  <si>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</si>
  <si>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</si>
  <si>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</si>
  <si>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</si>
  <si>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</si>
  <si>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</si>
  <si>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</si>
  <si>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</si>
  <si>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</si>
  <si>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</si>
  <si>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</si>
  <si>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</si>
  <si>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</si>
  <si>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</si>
  <si>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</si>
  <si>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</si>
  <si>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</si>
  <si>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</si>
  <si>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</si>
  <si>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</si>
  <si>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</si>
  <si>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</si>
  <si>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</si>
  <si>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</si>
  <si>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</si>
  <si>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</si>
  <si>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</si>
  <si>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</si>
  <si>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</si>
  <si>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</si>
  <si>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</si>
  <si>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</si>
  <si>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</si>
  <si>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</si>
  <si>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</si>
  <si>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</si>
  <si>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</si>
  <si>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</si>
  <si>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</si>
  <si>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</si>
  <si>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</si>
  <si>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</si>
  <si>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</si>
  <si>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</si>
  <si>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</si>
  <si>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</si>
  <si>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</si>
  <si>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</si>
  <si>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</si>
  <si>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</si>
  <si>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</si>
  <si>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</si>
  <si>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</si>
  <si>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</si>
  <si>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</si>
  <si>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</si>
  <si>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</si>
  <si>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</si>
  <si>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</si>
  <si>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</si>
  <si>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</si>
  <si>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</si>
  <si>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</si>
  <si>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</si>
  <si>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</si>
  <si>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</si>
  <si>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</si>
  <si>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</si>
  <si>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</si>
  <si>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</si>
  <si>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</si>
  <si>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</si>
  <si>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</si>
  <si>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</si>
  <si>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</si>
  <si>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</si>
  <si>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</si>
  <si>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</si>
  <si>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</si>
  <si>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</si>
  <si>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</si>
  <si>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</si>
  <si>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</si>
  <si>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</si>
  <si>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</si>
  <si>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</si>
  <si>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</si>
  <si>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</si>
  <si>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</si>
  <si>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</si>
  <si>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</si>
  <si>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</si>
  <si>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</si>
  <si>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</si>
  <si>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</si>
  <si>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</si>
  <si>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</si>
  <si>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</si>
  <si>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</si>
  <si>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</si>
  <si>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</si>
  <si>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</si>
  <si>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</si>
  <si>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</si>
  <si>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</si>
  <si>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</si>
  <si>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</si>
  <si>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</si>
  <si>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</si>
  <si>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</si>
  <si>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</si>
  <si>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</si>
  <si>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</si>
  <si>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</si>
  <si>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</si>
  <si>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</si>
  <si>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</si>
  <si>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</si>
  <si>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</si>
  <si>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</si>
  <si>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</si>
  <si>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</si>
  <si>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</si>
  <si>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</si>
  <si>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</si>
  <si>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</si>
  <si>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</si>
  <si>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</si>
  <si>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</si>
  <si>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</si>
  <si>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</si>
  <si>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</si>
  <si>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</si>
  <si>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</si>
  <si>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</si>
  <si>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</si>
  <si>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</si>
  <si>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</si>
  <si>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</si>
  <si>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</si>
  <si>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</si>
  <si>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</si>
  <si>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</si>
  <si>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</si>
  <si>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</si>
  <si>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</si>
  <si>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</si>
  <si>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</si>
  <si>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</si>
  <si>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</si>
  <si>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</si>
  <si>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</si>
  <si>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</si>
  <si>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</si>
  <si>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</si>
  <si>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</si>
  <si>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</si>
  <si>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</si>
  <si>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</si>
  <si>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</si>
  <si>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</si>
  <si>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</si>
  <si>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</si>
  <si>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</si>
  <si>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</si>
  <si>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</si>
  <si>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</si>
  <si>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</si>
  <si>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</si>
  <si>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</si>
  <si>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</si>
  <si>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</si>
  <si>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</si>
  <si>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</si>
  <si>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</si>
  <si>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</si>
  <si>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</si>
  <si>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</si>
  <si>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</si>
  <si>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</si>
  <si>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</si>
  <si>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</si>
  <si>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</si>
  <si>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</si>
  <si>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</si>
  <si>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</si>
  <si>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</si>
  <si>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</si>
  <si>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</si>
  <si>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</si>
  <si>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</si>
  <si>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</si>
  <si>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</si>
  <si>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</si>
  <si>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</si>
  <si>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</si>
  <si>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</si>
  <si>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</si>
  <si>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</si>
  <si>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</si>
  <si>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</si>
  <si>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</si>
  <si>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</si>
  <si>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</si>
  <si>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</si>
  <si>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</si>
  <si>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</si>
  <si>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</si>
  <si>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</si>
  <si>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</si>
  <si>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</si>
  <si>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</si>
  <si>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</si>
  <si>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</si>
  <si>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</si>
  <si>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</si>
  <si>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</si>
  <si>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</si>
  <si>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</si>
  <si>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</si>
  <si>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</si>
  <si>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</si>
  <si>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</si>
  <si>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</si>
  <si>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</si>
  <si>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</si>
  <si>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</si>
  <si>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</si>
  <si>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</si>
  <si>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</si>
  <si>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</si>
  <si>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</si>
  <si>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</si>
  <si>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</si>
  <si>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</si>
  <si>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</si>
  <si>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</si>
  <si>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</si>
  <si>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</si>
  <si>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</si>
  <si>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</si>
  <si>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</si>
  <si>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</si>
  <si>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</si>
  <si>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</si>
  <si>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</si>
  <si>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</si>
  <si>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</si>
  <si>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</si>
  <si>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</si>
  <si>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</si>
  <si>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</si>
  <si>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</si>
  <si>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</si>
  <si>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</si>
  <si>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</si>
  <si>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</si>
  <si>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</si>
  <si>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</si>
  <si>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</si>
  <si>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</si>
  <si>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</si>
  <si>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</si>
  <si>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</si>
  <si>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</si>
  <si>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</si>
  <si>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</si>
  <si>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</si>
  <si>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</si>
  <si>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</si>
  <si>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</si>
  <si>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</si>
  <si>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</si>
  <si>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</si>
  <si>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</si>
  <si>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</si>
  <si>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</si>
  <si>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</si>
  <si>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</si>
  <si>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</si>
  <si>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</si>
  <si>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</si>
  <si>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</si>
  <si>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</si>
  <si>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</si>
  <si>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</si>
  <si>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</si>
  <si>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</si>
  <si>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</si>
  <si>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</si>
  <si>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</si>
  <si>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</si>
  <si>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</si>
  <si>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</si>
  <si>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</si>
  <si>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</si>
  <si>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</si>
  <si>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</si>
  <si>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</si>
  <si>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</si>
  <si>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</si>
  <si>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</si>
  <si>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</si>
  <si>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</si>
  <si>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</si>
  <si>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</si>
  <si>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</si>
  <si>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</si>
  <si>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</si>
  <si>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</si>
  <si>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</si>
  <si>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</si>
  <si>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</si>
  <si>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</si>
  <si>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</si>
  <si>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</si>
  <si>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</si>
  <si>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</si>
  <si>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</si>
  <si>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</si>
  <si>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</si>
  <si>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</si>
  <si>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</si>
  <si>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</si>
  <si>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</si>
  <si>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</si>
  <si>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</si>
  <si>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</si>
  <si>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</si>
  <si>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</si>
  <si>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</si>
  <si>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</si>
  <si>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</si>
  <si>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</si>
  <si>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</si>
  <si>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</si>
  <si>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</si>
  <si>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</si>
  <si>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</si>
  <si>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</si>
  <si>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</si>
  <si>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</si>
  <si>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</si>
  <si>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</si>
  <si>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</si>
  <si>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</si>
  <si>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</si>
  <si>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</si>
  <si>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</si>
  <si>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</si>
  <si>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</si>
  <si>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</si>
  <si>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</si>
  <si>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</si>
  <si>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</si>
  <si>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</si>
  <si>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</si>
  <si>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</si>
  <si>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</si>
  <si>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</si>
  <si>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</si>
  <si>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</si>
  <si>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</si>
  <si>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</si>
  <si>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</si>
  <si>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</si>
  <si>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</si>
  <si>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</si>
  <si>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</si>
  <si>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</si>
  <si>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</si>
  <si>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</si>
  <si>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</si>
  <si>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</si>
  <si>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</si>
  <si>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</si>
  <si>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</si>
  <si>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</si>
  <si>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</si>
  <si>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</si>
  <si>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</si>
  <si>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</si>
  <si>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</si>
  <si>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</si>
  <si>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</si>
  <si>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</si>
  <si>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</si>
  <si>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</si>
  <si>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</si>
  <si>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</si>
  <si>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</si>
  <si>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</si>
  <si>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</si>
  <si>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</si>
  <si>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</si>
  <si>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</si>
  <si>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</si>
  <si>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</si>
  <si>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</si>
  <si>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</si>
  <si>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</si>
  <si>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</si>
  <si>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</si>
  <si>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</si>
  <si>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</si>
  <si>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</si>
  <si>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</si>
  <si>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</si>
  <si>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</si>
  <si>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</si>
  <si>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</si>
  <si>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</si>
  <si>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</si>
  <si>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</si>
  <si>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</si>
  <si>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</si>
  <si>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</si>
  <si>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</si>
  <si>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</si>
  <si>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</si>
  <si>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</si>
  <si>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</si>
  <si>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</si>
  <si>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</si>
  <si>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</si>
  <si>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</si>
  <si>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</si>
  <si>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</si>
  <si>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</si>
  <si>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</si>
  <si>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</si>
  <si>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</si>
  <si>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</si>
  <si>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</si>
  <si>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</si>
  <si>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</si>
  <si>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</si>
  <si>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</si>
  <si>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</si>
  <si>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</si>
  <si>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</si>
  <si>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</si>
  <si>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</si>
  <si>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</si>
  <si>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</si>
  <si>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</si>
  <si>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</si>
  <si>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</si>
  <si>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</si>
  <si>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</si>
  <si>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</si>
  <si>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</si>
  <si>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</si>
  <si>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</si>
  <si>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</si>
  <si>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</si>
  <si>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</si>
  <si>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</si>
  <si>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</si>
  <si>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</si>
  <si>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</si>
  <si>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</si>
  <si>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</si>
  <si>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</si>
  <si>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</si>
  <si>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</si>
  <si>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</si>
  <si>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</si>
  <si>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</si>
  <si>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</si>
  <si>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</si>
  <si>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</si>
  <si>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</si>
  <si>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</si>
  <si>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</si>
  <si>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</si>
  <si>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</si>
  <si>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</si>
  <si>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</si>
  <si>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</si>
  <si>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</si>
  <si>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</si>
  <si>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</si>
  <si>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</si>
  <si>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</si>
  <si>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</si>
  <si>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</si>
  <si>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</si>
  <si>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</si>
  <si>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</si>
  <si>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</si>
  <si>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</si>
  <si>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</si>
  <si>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</si>
  <si>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</si>
  <si>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</si>
  <si>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</si>
  <si>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</si>
  <si>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</si>
  <si>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</si>
  <si>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</si>
  <si>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</si>
  <si>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</si>
  <si>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</si>
  <si>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</si>
  <si>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</si>
  <si>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</si>
  <si>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</si>
  <si>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</si>
  <si>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</si>
  <si>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</si>
  <si>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</si>
  <si>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</si>
  <si>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</si>
  <si>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</si>
  <si>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</si>
  <si>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</si>
  <si>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</si>
  <si>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</si>
  <si>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</si>
  <si>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</si>
  <si>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</si>
  <si>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</si>
  <si>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</si>
  <si>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</si>
  <si>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</si>
  <si>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</si>
  <si>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</si>
  <si>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</si>
  <si>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</si>
  <si>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</si>
  <si>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</si>
  <si>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</si>
  <si>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</si>
  <si>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</si>
  <si>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</si>
  <si>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</si>
  <si>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</si>
  <si>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</si>
  <si>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</si>
  <si>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</si>
  <si>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</si>
  <si>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</si>
  <si>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</si>
  <si>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</si>
  <si>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</si>
  <si>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</si>
  <si>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</si>
  <si>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</si>
  <si>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</si>
  <si>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</si>
  <si>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</si>
  <si>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</si>
  <si>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</si>
  <si>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</si>
  <si>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</si>
  <si>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</si>
  <si>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</si>
  <si>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</si>
  <si>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</si>
  <si>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</si>
  <si>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</si>
  <si>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</si>
  <si>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</si>
  <si>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</si>
  <si>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</si>
  <si>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</si>
  <si>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</si>
  <si>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</si>
  <si>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</si>
  <si>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</si>
  <si>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</si>
  <si>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</si>
  <si>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</si>
  <si>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</si>
  <si>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</si>
  <si>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</si>
  <si>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</si>
  <si>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</si>
  <si>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</si>
  <si>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</si>
  <si>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</si>
  <si>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</si>
  <si>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</si>
  <si>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</si>
  <si>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</si>
  <si>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</si>
  <si>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</si>
  <si>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</si>
  <si>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</si>
  <si>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</si>
  <si>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</si>
  <si>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</si>
  <si>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</si>
  <si>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</si>
  <si>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</si>
  <si>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</si>
  <si>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</si>
  <si>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</si>
  <si>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</si>
  <si>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</si>
  <si>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</si>
  <si>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</si>
  <si>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</si>
  <si>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</si>
  <si>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</si>
  <si>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</si>
  <si>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</si>
  <si>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</si>
  <si>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</si>
  <si>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</si>
  <si>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</si>
  <si>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</si>
  <si>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</si>
  <si>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</si>
  <si>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</si>
  <si>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</si>
  <si>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</si>
  <si>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</si>
  <si>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</si>
  <si>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</si>
  <si>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</si>
  <si>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</si>
  <si>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</si>
  <si>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</si>
  <si>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</si>
  <si>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</si>
  <si>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</si>
  <si>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</si>
  <si>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</si>
  <si>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</si>
  <si>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</si>
  <si>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</si>
  <si>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</si>
  <si>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</si>
  <si>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</si>
  <si>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</si>
  <si>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</si>
  <si>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</si>
  <si>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</si>
  <si>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</si>
  <si>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</si>
  <si>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</si>
  <si>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</si>
  <si>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</si>
  <si>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</si>
  <si>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</si>
  <si>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</si>
  <si>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</si>
  <si>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</si>
  <si>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</si>
  <si>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</si>
  <si>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</si>
  <si>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</si>
  <si>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</si>
  <si>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</si>
  <si>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</si>
  <si>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</si>
  <si>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</si>
  <si>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</si>
  <si>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</si>
  <si>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</si>
  <si>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</si>
  <si>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</si>
  <si>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</si>
  <si>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</si>
  <si>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</si>
  <si>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</si>
  <si>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</si>
  <si>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</si>
  <si>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</si>
  <si>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</si>
  <si>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</si>
  <si>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</si>
  <si>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</si>
  <si>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</si>
  <si>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</si>
  <si>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</si>
  <si>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</si>
  <si>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</si>
  <si>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</si>
  <si>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</si>
  <si>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</si>
  <si>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</si>
  <si>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</si>
  <si>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</si>
  <si>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</si>
  <si>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</si>
  <si>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</si>
  <si>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</si>
  <si>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</si>
  <si>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</si>
  <si>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</si>
  <si>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</si>
  <si>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</si>
  <si>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</si>
  <si>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</si>
  <si>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</si>
  <si>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</si>
  <si>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</si>
  <si>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</si>
  <si>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</si>
  <si>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</si>
  <si>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</si>
  <si>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</si>
  <si>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</si>
  <si>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</si>
  <si>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</si>
  <si>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</si>
  <si>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</si>
  <si>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</si>
  <si>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</si>
  <si>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</si>
  <si>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</si>
  <si>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</si>
  <si>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</si>
  <si>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</si>
  <si>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</si>
  <si>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</si>
  <si>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</si>
  <si>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</si>
  <si>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</si>
  <si>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</si>
  <si>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</si>
  <si>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</si>
  <si>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</si>
  <si>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</si>
  <si>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</si>
  <si>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</si>
  <si>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</si>
  <si>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</si>
  <si>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</si>
  <si>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</si>
  <si>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</si>
  <si>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</si>
  <si>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</si>
  <si>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</si>
  <si>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</si>
  <si>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</si>
  <si>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</si>
  <si>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</si>
  <si>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</si>
  <si>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</si>
  <si>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</si>
  <si>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</si>
  <si>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</si>
  <si>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</si>
  <si>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</si>
  <si>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</si>
  <si>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</si>
  <si>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</si>
  <si>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</si>
  <si>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</si>
  <si>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</si>
  <si>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</si>
  <si>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</si>
  <si>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</si>
  <si>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</si>
  <si>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</si>
  <si>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</si>
  <si>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</si>
  <si>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</si>
  <si>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</si>
  <si>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</si>
  <si>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</si>
  <si>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</si>
  <si>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</si>
  <si>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</si>
  <si>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</si>
  <si>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</si>
  <si>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</si>
  <si>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</si>
  <si>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</si>
  <si>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</si>
  <si>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</si>
  <si>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</si>
  <si>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</si>
  <si>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</si>
  <si>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</si>
  <si>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</si>
  <si>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</si>
  <si>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</si>
  <si>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</si>
  <si>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</si>
  <si>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</si>
  <si>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</si>
  <si>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</si>
  <si>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</si>
  <si>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</si>
  <si>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</si>
  <si>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</si>
  <si>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</si>
  <si>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</si>
  <si>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</si>
  <si>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</si>
  <si>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</si>
  <si>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</si>
  <si>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</si>
  <si>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</si>
  <si>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</si>
  <si>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</si>
  <si>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</si>
  <si>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</si>
  <si>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</si>
  <si>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</si>
  <si>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</si>
  <si>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</si>
  <si>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</si>
  <si>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</si>
  <si>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</si>
  <si>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</si>
  <si>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</si>
  <si>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</si>
  <si>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</si>
  <si>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</si>
  <si>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</si>
  <si>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</si>
  <si>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</si>
  <si>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</si>
  <si>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</si>
  <si>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</si>
  <si>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</si>
  <si>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</si>
  <si>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</si>
  <si>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</si>
  <si>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</si>
  <si>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</si>
  <si>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</si>
  <si>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</si>
  <si>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</si>
  <si>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</si>
  <si>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</si>
  <si>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</si>
  <si>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</si>
  <si>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</si>
  <si>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</si>
  <si>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</si>
  <si>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</si>
  <si>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</si>
  <si>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</si>
  <si>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</si>
  <si>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</si>
  <si>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</si>
  <si>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</si>
  <si>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</si>
  <si>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</si>
  <si>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</si>
  <si>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</si>
  <si>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</si>
  <si>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</si>
  <si>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</si>
  <si>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</si>
  <si>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</si>
  <si>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</si>
  <si>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</si>
  <si>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</si>
  <si>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</si>
  <si>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</si>
  <si>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</si>
  <si>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</si>
  <si>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</si>
  <si>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</si>
  <si>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</si>
  <si>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</si>
  <si>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</si>
  <si>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</si>
  <si>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</si>
  <si>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</si>
  <si>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</si>
  <si>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</si>
  <si>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</si>
  <si>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</si>
  <si>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</si>
  <si>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</si>
  <si>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</si>
  <si>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</si>
  <si>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</si>
  <si>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</si>
  <si>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</si>
  <si>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</si>
  <si>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</si>
  <si>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</si>
  <si>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</si>
  <si>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</si>
  <si>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</si>
  <si>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</si>
  <si>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</si>
  <si>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</si>
  <si>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</si>
  <si>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</si>
  <si>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</si>
  <si>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</si>
  <si>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</si>
  <si>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</si>
  <si>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</si>
  <si>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</si>
  <si>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</si>
  <si>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</si>
  <si>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</si>
  <si>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</si>
  <si>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</si>
  <si>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</si>
  <si>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</si>
  <si>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</si>
  <si>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</si>
  <si>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</si>
  <si>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</si>
  <si>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</si>
  <si>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</si>
  <si>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</si>
  <si>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</si>
  <si>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</si>
  <si>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</si>
  <si>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</si>
  <si>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</si>
  <si>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</si>
  <si>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</si>
  <si>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</si>
  <si>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</si>
  <si>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</si>
  <si>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</si>
  <si>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</si>
  <si>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</si>
  <si>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</si>
  <si>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</si>
  <si>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</si>
  <si>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</si>
  <si>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</si>
  <si>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</si>
  <si>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</si>
  <si>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</si>
  <si>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</si>
  <si>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</si>
  <si>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</si>
  <si>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</si>
  <si>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</si>
  <si>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</si>
  <si>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</si>
  <si>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</si>
  <si>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</si>
  <si>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</si>
  <si>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</si>
  <si>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</si>
  <si>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</si>
  <si>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</si>
  <si>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</si>
  <si>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</si>
  <si>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</si>
  <si>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</si>
  <si>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</si>
  <si>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</si>
  <si>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</si>
  <si>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</si>
  <si>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</si>
  <si>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</si>
  <si>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</si>
  <si>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</si>
  <si>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</si>
  <si>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</si>
  <si>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</si>
  <si>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</si>
  <si>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</si>
  <si>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</si>
  <si>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</si>
  <si>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</si>
  <si>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</si>
  <si>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</si>
  <si>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</si>
  <si>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</si>
  <si>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</si>
  <si>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</si>
  <si>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</si>
  <si>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</si>
  <si>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</si>
  <si>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</si>
  <si>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</si>
  <si>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</si>
  <si>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</si>
  <si>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</si>
  <si>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</si>
  <si>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</si>
  <si>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</si>
  <si>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</si>
  <si>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</si>
  <si>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</si>
  <si>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</si>
  <si>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</si>
  <si>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</si>
  <si>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</si>
  <si>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</si>
  <si>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</si>
  <si>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</si>
  <si>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</si>
  <si>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</si>
  <si>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</si>
  <si>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</si>
  <si>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</si>
  <si>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</si>
  <si>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</si>
  <si>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</si>
  <si>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</si>
  <si>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</si>
  <si>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</si>
  <si>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</si>
  <si>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</si>
  <si>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</si>
  <si>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</si>
  <si>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</si>
  <si>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</si>
  <si>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</si>
  <si>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</si>
  <si>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</si>
  <si>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</si>
  <si>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</si>
  <si>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</si>
  <si>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</si>
  <si>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</si>
  <si>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</si>
  <si>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</si>
  <si>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</si>
  <si>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</si>
  <si>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</si>
  <si>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</si>
  <si>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</si>
  <si>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</si>
  <si>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</si>
  <si>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</si>
  <si>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</si>
  <si>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</si>
  <si>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</si>
  <si>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</si>
  <si>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</si>
  <si>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</si>
  <si>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</si>
  <si>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</si>
  <si>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</si>
  <si>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</si>
  <si>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</si>
  <si>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</si>
  <si>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</si>
  <si>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</si>
  <si>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</si>
  <si>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</si>
  <si>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</si>
  <si>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</si>
  <si>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</si>
  <si>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</si>
  <si>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</si>
  <si>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</si>
  <si>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</si>
  <si>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</si>
  <si>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</si>
  <si>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</si>
  <si>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</si>
  <si>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</si>
  <si>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</si>
  <si>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</si>
  <si>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</si>
  <si>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</si>
  <si>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</si>
  <si>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</si>
  <si>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</si>
  <si>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</si>
  <si>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</si>
  <si>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</si>
  <si>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</si>
  <si>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</si>
  <si>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</si>
  <si>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</si>
  <si>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</si>
  <si>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</si>
  <si>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</si>
  <si>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</si>
  <si>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</si>
  <si>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</si>
  <si>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</si>
  <si>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</si>
  <si>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</si>
  <si>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</si>
  <si>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</si>
  <si>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</si>
  <si>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</si>
  <si>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</si>
  <si>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</si>
  <si>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</si>
  <si>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</si>
  <si>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</si>
  <si>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</si>
  <si>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</si>
  <si>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</si>
  <si>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</si>
  <si>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</si>
  <si>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</si>
  <si>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</si>
  <si>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</si>
  <si>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</si>
  <si>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</si>
  <si>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</si>
  <si>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</si>
  <si>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</si>
  <si>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</si>
  <si>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</si>
  <si>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</si>
  <si>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</si>
  <si>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</si>
  <si>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</si>
  <si>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</si>
  <si>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</si>
  <si>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</si>
  <si>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</si>
  <si>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</si>
  <si>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</si>
  <si>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</si>
  <si>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</si>
  <si>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</si>
  <si>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</si>
  <si>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</si>
  <si>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</si>
  <si>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</si>
  <si>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</si>
  <si>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</si>
  <si>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</si>
  <si>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</si>
  <si>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</si>
  <si>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</si>
  <si>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</si>
  <si>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</si>
  <si>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</si>
  <si>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</si>
  <si>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</si>
  <si>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</si>
  <si>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</si>
  <si>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</si>
  <si>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</si>
  <si>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</si>
  <si>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</si>
  <si>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</si>
  <si>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</si>
  <si>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</si>
  <si>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</si>
  <si>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</si>
  <si>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</si>
  <si>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</si>
  <si>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</si>
  <si>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</si>
  <si>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</si>
  <si>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</si>
  <si>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</si>
  <si>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</si>
  <si>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</si>
  <si>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</si>
  <si>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</si>
  <si>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</si>
  <si>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</si>
  <si>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</si>
  <si>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</si>
  <si>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</si>
  <si>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</si>
  <si>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</si>
  <si>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</si>
  <si>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</si>
  <si>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</si>
  <si>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</si>
  <si>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</si>
  <si>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</si>
  <si>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</si>
  <si>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</si>
  <si>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</si>
  <si>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</si>
  <si>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</si>
  <si>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</si>
  <si>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</si>
  <si>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</si>
  <si>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</si>
  <si>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</si>
  <si>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</si>
  <si>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</si>
  <si>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</si>
  <si>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</si>
  <si>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</si>
  <si>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</si>
  <si>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</si>
  <si>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</si>
  <si>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</si>
  <si>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</si>
  <si>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</si>
  <si>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</si>
  <si>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</si>
  <si>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</si>
  <si>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</si>
  <si>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</si>
  <si>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</si>
  <si>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</si>
  <si>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</si>
  <si>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</si>
  <si>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</si>
  <si>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</si>
  <si>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</si>
  <si>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</si>
  <si>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</si>
  <si>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</si>
  <si>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</si>
  <si>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</si>
  <si>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</si>
  <si>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</si>
  <si>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</si>
  <si>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</si>
  <si>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</si>
  <si>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</si>
  <si>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</si>
  <si>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</si>
  <si>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</si>
  <si>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</si>
  <si>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</si>
  <si>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</si>
  <si>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</si>
  <si>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</si>
  <si>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</si>
  <si>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</si>
  <si>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</si>
  <si>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</si>
  <si>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</si>
  <si>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</si>
  <si>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</si>
  <si>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</si>
  <si>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</si>
  <si>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</si>
  <si>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</si>
  <si>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</si>
  <si>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</si>
  <si>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</si>
  <si>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</si>
  <si>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</si>
  <si>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</si>
  <si>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</si>
  <si>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</si>
  <si>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</si>
  <si>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</si>
  <si>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</si>
  <si>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</si>
  <si>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</si>
  <si>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</si>
  <si>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</si>
  <si>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</si>
  <si>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</si>
  <si>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</si>
  <si>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</si>
  <si>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</si>
  <si>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</si>
  <si>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</si>
  <si>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</si>
  <si>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</si>
  <si>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</si>
  <si>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</si>
  <si>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</si>
  <si>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</si>
  <si>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</si>
  <si>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</si>
  <si>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</si>
  <si>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</si>
  <si>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</si>
  <si>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</si>
  <si>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</si>
  <si>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</si>
  <si>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</si>
  <si>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</si>
  <si>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</si>
  <si>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</si>
  <si>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</si>
  <si>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</si>
  <si>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</si>
  <si>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</si>
  <si>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</si>
  <si>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</si>
  <si>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</si>
  <si>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</si>
  <si>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</si>
  <si>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</si>
  <si>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</si>
  <si>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</si>
  <si>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</si>
  <si>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</si>
  <si>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</si>
  <si>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</si>
  <si>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</si>
  <si>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</si>
  <si>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</si>
  <si>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</si>
  <si>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</si>
  <si>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</si>
  <si>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</si>
  <si>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</si>
  <si>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</si>
  <si>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</si>
  <si>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</si>
  <si>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</si>
  <si>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</si>
  <si>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</si>
  <si>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</si>
  <si>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</si>
  <si>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</si>
  <si>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</si>
  <si>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</si>
  <si>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</si>
  <si>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</si>
  <si>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</si>
  <si>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</si>
  <si>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</si>
  <si>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</si>
  <si>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</si>
  <si>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</si>
  <si>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</si>
  <si>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</si>
  <si>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</si>
  <si>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</si>
  <si>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</si>
  <si>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</si>
  <si>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</si>
  <si>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</si>
  <si>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</si>
  <si>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</si>
  <si>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</si>
  <si>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</si>
  <si>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</si>
  <si>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</si>
  <si>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</si>
  <si>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</si>
  <si>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</si>
  <si>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</si>
  <si>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</si>
  <si>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</si>
  <si>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</si>
  <si>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</si>
  <si>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</si>
  <si>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</si>
  <si>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</si>
  <si>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</si>
  <si>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</si>
  <si>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</si>
  <si>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</si>
  <si>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</si>
  <si>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</si>
  <si>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</si>
  <si>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</si>
  <si>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</si>
  <si>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</si>
  <si>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</si>
  <si>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</si>
  <si>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</si>
  <si>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</si>
  <si>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</si>
  <si>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</si>
  <si>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</si>
  <si>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</si>
  <si>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</si>
  <si>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</si>
  <si>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</si>
  <si>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</si>
  <si>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</si>
  <si>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</si>
  <si>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</si>
  <si>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</si>
  <si>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</si>
  <si>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</si>
  <si>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</si>
  <si>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</si>
  <si>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</si>
  <si>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</si>
  <si>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</si>
  <si>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</si>
  <si>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</si>
  <si>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</si>
  <si>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</si>
  <si>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</si>
  <si>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</si>
  <si>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</si>
  <si>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</si>
  <si>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</si>
  <si>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</si>
  <si>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</si>
  <si>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</si>
  <si>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</si>
  <si>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</si>
  <si>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</si>
  <si>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</si>
  <si>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</si>
  <si>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</si>
  <si>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</si>
  <si>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</si>
  <si>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</si>
  <si>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</si>
  <si>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</si>
  <si>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</si>
  <si>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</si>
  <si>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</si>
  <si>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</si>
  <si>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</si>
  <si>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</si>
  <si>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</si>
  <si>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</si>
  <si>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</si>
  <si>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</si>
  <si>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</si>
  <si>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</si>
  <si>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</si>
  <si>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</si>
  <si>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</si>
  <si>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</si>
  <si>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</si>
  <si>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</si>
  <si>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</si>
  <si>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</si>
  <si>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</si>
  <si>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</si>
  <si>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</si>
  <si>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</si>
  <si>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</si>
  <si>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</si>
  <si>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</si>
  <si>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</si>
  <si>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</si>
  <si>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</si>
  <si>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</si>
  <si>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</si>
  <si>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</si>
  <si>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</si>
  <si>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</si>
  <si>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</si>
  <si>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</si>
  <si>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</si>
  <si>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</si>
  <si>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</si>
  <si>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</si>
  <si>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</si>
  <si>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</si>
  <si>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</si>
  <si>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</si>
  <si>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</si>
  <si>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</si>
  <si>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</si>
  <si>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</si>
  <si>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</si>
  <si>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</si>
  <si>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</si>
  <si>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</si>
  <si>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</si>
  <si>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</si>
  <si>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</si>
  <si>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</si>
  <si>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</si>
  <si>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</si>
  <si>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</si>
  <si>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</si>
  <si>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</si>
  <si>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</si>
  <si>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</si>
  <si>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</si>
  <si>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</si>
  <si>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</si>
  <si>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</si>
  <si>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</si>
  <si>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</si>
  <si>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</si>
  <si>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</si>
  <si>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</si>
  <si>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</si>
  <si>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</si>
  <si>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</si>
  <si>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</si>
  <si>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</si>
  <si>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</si>
  <si>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</si>
  <si>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</si>
  <si>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</si>
  <si>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</si>
  <si>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</si>
  <si>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</si>
  <si>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</si>
  <si>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</si>
  <si>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</si>
  <si>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</si>
  <si>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</si>
  <si>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</si>
  <si>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</si>
  <si>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</si>
  <si>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</si>
  <si>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</si>
  <si>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</si>
  <si>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</si>
  <si>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</si>
  <si>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</si>
  <si>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</si>
  <si>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</si>
  <si>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</si>
  <si>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</si>
  <si>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</si>
  <si>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</si>
  <si>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</si>
  <si>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</si>
  <si>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</si>
  <si>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</si>
  <si>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</si>
  <si>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</si>
  <si>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</si>
  <si>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</si>
  <si>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</si>
  <si>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</si>
  <si>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</si>
  <si>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</si>
  <si>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</si>
  <si>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</si>
  <si>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</si>
  <si>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</si>
  <si>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</si>
  <si>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</si>
  <si>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</si>
  <si>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</si>
  <si>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</si>
  <si>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</si>
  <si>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</si>
  <si>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</si>
  <si>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</si>
  <si>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</si>
  <si>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</si>
  <si>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</si>
  <si>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</si>
  <si>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</si>
  <si>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</si>
  <si>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</si>
  <si>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</si>
  <si>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</si>
  <si>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</si>
  <si>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</si>
  <si>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</si>
  <si>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</si>
  <si>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</si>
  <si>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</si>
  <si>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</si>
  <si>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</si>
  <si>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</si>
  <si>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</si>
  <si>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</si>
  <si>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</si>
  <si>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</si>
  <si>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</si>
  <si>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</si>
  <si>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</si>
  <si>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</si>
  <si>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</si>
  <si>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</si>
  <si>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</si>
  <si>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</si>
  <si>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</si>
  <si>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</si>
  <si>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</si>
  <si>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</si>
  <si>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</si>
  <si>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</si>
  <si>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</si>
  <si>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</si>
  <si>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</si>
  <si>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</si>
  <si>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</si>
  <si>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</si>
  <si>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</si>
  <si>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</si>
  <si>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</si>
  <si>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</si>
  <si>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</si>
  <si>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</si>
  <si>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</si>
  <si>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</si>
  <si>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</si>
  <si>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</si>
  <si>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</si>
  <si>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</si>
  <si>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</si>
  <si>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</si>
  <si>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</si>
  <si>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</si>
  <si>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</si>
  <si>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</si>
  <si>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</si>
  <si>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</si>
  <si>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</si>
  <si>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</si>
  <si>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</si>
  <si>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</si>
  <si>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</si>
  <si>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</si>
  <si>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</si>
  <si>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</si>
  <si>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</si>
  <si>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</si>
  <si>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</si>
  <si>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</si>
  <si>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</si>
  <si>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</si>
  <si>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</si>
  <si>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</si>
  <si>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</si>
  <si>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</si>
  <si>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</si>
  <si>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</si>
  <si>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</si>
  <si>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</si>
  <si>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</si>
  <si>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</si>
  <si>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</si>
  <si>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</si>
  <si>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</si>
  <si>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</si>
  <si>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</si>
  <si>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</si>
  <si>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</si>
  <si>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</si>
  <si>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</si>
  <si>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</si>
  <si>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</si>
  <si>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</si>
  <si>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</si>
  <si>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</si>
  <si>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</si>
  <si>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</si>
  <si>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</si>
  <si>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</si>
  <si>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</si>
  <si>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</si>
  <si>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</si>
  <si>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</si>
  <si>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</si>
  <si>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</si>
  <si>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</si>
  <si>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</si>
  <si>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</si>
  <si>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</si>
  <si>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</si>
  <si>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</si>
  <si>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</si>
  <si>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</si>
  <si>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</si>
  <si>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</si>
  <si>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</si>
  <si>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</si>
  <si>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</si>
  <si>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</si>
  <si>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</si>
  <si>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</si>
  <si>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</si>
  <si>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</si>
  <si>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</si>
  <si>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</si>
  <si>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</si>
  <si>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</si>
  <si>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</si>
  <si>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</si>
  <si>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</si>
  <si>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</si>
  <si>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</si>
  <si>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</si>
  <si>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</si>
  <si>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</si>
  <si>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</si>
  <si>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</si>
  <si>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</si>
  <si>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</si>
  <si>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</si>
  <si>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</si>
  <si>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</si>
  <si>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</si>
  <si>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</si>
  <si>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</si>
  <si>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</si>
  <si>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</si>
  <si>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</si>
  <si>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</si>
  <si>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</si>
  <si>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</si>
  <si>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</si>
  <si>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</si>
  <si>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</si>
  <si>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</si>
  <si>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</si>
  <si>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</si>
  <si>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</si>
  <si>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</si>
  <si>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</si>
  <si>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</si>
  <si>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</si>
  <si>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</si>
  <si>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</si>
  <si>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</si>
  <si>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</si>
  <si>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</si>
  <si>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</si>
  <si>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</si>
  <si>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</si>
  <si>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</si>
  <si>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</si>
  <si>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</si>
  <si>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</si>
  <si>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</si>
  <si>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</si>
  <si>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</si>
  <si>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</si>
  <si>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</si>
  <si>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</si>
  <si>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</si>
  <si>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</si>
  <si>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</si>
  <si>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</si>
  <si>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</si>
  <si>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</si>
  <si>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</si>
  <si>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</si>
  <si>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</si>
  <si>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</si>
  <si>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</si>
  <si>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</si>
  <si>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</si>
  <si>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</si>
  <si>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</si>
  <si>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</si>
  <si>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</si>
  <si>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</si>
  <si>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</si>
  <si>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</si>
  <si>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</si>
  <si>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</si>
  <si>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</si>
  <si>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</si>
  <si>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</si>
  <si>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</si>
  <si>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</si>
  <si>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</si>
  <si>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</si>
  <si>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</si>
  <si>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</si>
  <si>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</si>
  <si>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</si>
  <si>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</si>
  <si>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</si>
  <si>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</si>
  <si>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</si>
  <si>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</si>
  <si>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</si>
  <si>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</si>
  <si>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</si>
  <si>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</si>
  <si>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</si>
  <si>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</si>
  <si>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</si>
  <si>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</si>
  <si>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</si>
  <si>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</si>
  <si>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</si>
  <si>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</si>
  <si>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</si>
  <si>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</si>
  <si>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</si>
  <si>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</si>
  <si>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</si>
  <si>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</si>
  <si>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</si>
  <si>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</si>
  <si>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</si>
  <si>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</si>
  <si>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</si>
  <si>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</si>
  <si>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</si>
  <si>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</si>
  <si>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</si>
  <si>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</si>
  <si>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</si>
  <si>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</si>
  <si>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</si>
  <si>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</si>
  <si>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</si>
  <si>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</si>
  <si>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</si>
  <si>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</si>
  <si>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</si>
  <si>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</si>
  <si>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</si>
  <si>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</si>
  <si>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</si>
  <si>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</si>
  <si>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</si>
  <si>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</si>
  <si>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</si>
  <si>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</si>
  <si>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</si>
  <si>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</si>
  <si>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</si>
  <si>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</si>
  <si>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</si>
  <si>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</si>
  <si>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</si>
  <si>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</si>
  <si>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</si>
  <si>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</si>
  <si>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</si>
  <si>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</si>
  <si>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</si>
  <si>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</si>
  <si>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</si>
  <si>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</si>
  <si>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</si>
  <si>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</si>
  <si>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</si>
  <si>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</si>
  <si>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</si>
  <si>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</si>
  <si>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</si>
  <si>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</si>
  <si>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</si>
  <si>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</si>
  <si>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</si>
  <si>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</si>
  <si>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</si>
  <si>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</si>
  <si>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</si>
  <si>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</si>
  <si>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</si>
  <si>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</si>
  <si>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</si>
  <si>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</si>
  <si>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</si>
  <si>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</si>
  <si>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</si>
  <si>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</si>
  <si>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</si>
  <si>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</si>
  <si>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</si>
  <si>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</si>
  <si>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</si>
  <si>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</si>
  <si>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</si>
  <si>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</si>
  <si>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</si>
  <si>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</si>
  <si>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</si>
  <si>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</si>
  <si>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</si>
  <si>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</si>
  <si>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</si>
  <si>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</si>
  <si>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</si>
  <si>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</si>
  <si>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</si>
  <si>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</si>
  <si>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</si>
  <si>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</si>
  <si>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</si>
  <si>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</si>
  <si>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</si>
  <si>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</si>
  <si>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</si>
  <si>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</si>
  <si>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</si>
  <si>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</si>
  <si>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</si>
  <si>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</si>
  <si>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</si>
  <si>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</si>
  <si>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</si>
  <si>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</si>
  <si>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</si>
  <si>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</si>
  <si>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</si>
  <si>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</si>
  <si>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</si>
  <si>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</si>
  <si>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</si>
  <si>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</si>
  <si>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</si>
  <si>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</si>
  <si>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</si>
  <si>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</si>
  <si>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</si>
  <si>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</si>
  <si>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</si>
  <si>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</si>
  <si>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</si>
  <si>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</si>
  <si>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</si>
  <si>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</si>
  <si>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</si>
  <si>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</si>
  <si>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</si>
  <si>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</si>
  <si>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</si>
  <si>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</si>
  <si>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</si>
  <si>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</si>
  <si>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</si>
  <si>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</si>
  <si>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</si>
  <si>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</si>
  <si>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</si>
  <si>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</si>
  <si>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</si>
  <si>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</si>
  <si>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</si>
  <si>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</si>
  <si>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</si>
  <si>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</si>
  <si>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</si>
  <si>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</si>
  <si>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</si>
  <si>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</si>
  <si>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</si>
  <si>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</si>
  <si>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</si>
  <si>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</si>
  <si>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</si>
  <si>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</si>
  <si>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</si>
  <si>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</si>
  <si>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</si>
  <si>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</si>
  <si>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</si>
  <si>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</si>
  <si>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</si>
  <si>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</si>
  <si>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</si>
  <si>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</si>
  <si>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</si>
  <si>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</si>
  <si>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</si>
  <si>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</si>
  <si>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</si>
  <si>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</si>
  <si>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</si>
  <si>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</si>
  <si>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</si>
  <si>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</si>
  <si>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</si>
  <si>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</si>
  <si>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</si>
  <si>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</si>
  <si>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</si>
  <si>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</si>
  <si>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</si>
  <si>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</si>
  <si>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</si>
  <si>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</si>
  <si>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</si>
  <si>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</si>
  <si>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</si>
  <si>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</si>
  <si>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</si>
  <si>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</si>
  <si>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</si>
  <si>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</si>
  <si>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</si>
  <si>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</si>
  <si>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</si>
  <si>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</si>
  <si>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</si>
  <si>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</si>
  <si>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</si>
  <si>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</si>
  <si>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</si>
  <si>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</si>
  <si>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</si>
  <si>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</si>
  <si>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</si>
  <si>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</si>
  <si>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</si>
  <si>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</si>
  <si>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</si>
  <si>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</si>
  <si>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</si>
  <si>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</si>
  <si>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</si>
  <si>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</si>
  <si>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</si>
  <si>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</si>
  <si>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</si>
  <si>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</si>
  <si>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</si>
  <si>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</si>
  <si>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</si>
  <si>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</si>
  <si>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</si>
  <si>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</si>
  <si>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</si>
  <si>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</si>
  <si>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</si>
  <si>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</si>
  <si>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</si>
  <si>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</si>
  <si>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</si>
  <si>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</si>
  <si>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</si>
  <si>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</si>
  <si>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</si>
  <si>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</si>
  <si>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</si>
  <si>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</si>
  <si>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</si>
  <si>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</si>
  <si>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</si>
  <si>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</si>
  <si>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</si>
  <si>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</si>
  <si>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</si>
  <si>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</si>
  <si>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</si>
  <si>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</si>
  <si>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</si>
  <si>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</si>
  <si>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</si>
  <si>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</si>
  <si>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</si>
  <si>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</si>
  <si>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</si>
  <si>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</si>
  <si>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</si>
  <si>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</si>
  <si>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</si>
  <si>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</si>
  <si>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</si>
  <si>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</si>
  <si>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</si>
  <si>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</si>
  <si>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</si>
  <si>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</si>
  <si>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</si>
  <si>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</si>
  <si>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</si>
  <si>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</si>
  <si>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</si>
  <si>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</si>
  <si>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</si>
  <si>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</si>
  <si>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</si>
  <si>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</si>
  <si>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</si>
  <si>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</si>
  <si>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</si>
  <si>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</si>
  <si>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</si>
  <si>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</si>
  <si>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</si>
  <si>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</si>
  <si>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</si>
  <si>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</si>
  <si>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</si>
  <si>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</si>
  <si>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</si>
  <si>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</si>
  <si>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</si>
  <si>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</si>
  <si>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</si>
  <si>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</si>
  <si>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</si>
  <si>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</si>
  <si>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</si>
  <si>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</si>
  <si>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</si>
  <si>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</si>
  <si>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</si>
  <si>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</si>
  <si>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</si>
  <si>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</si>
  <si>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</si>
  <si>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</si>
  <si>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</si>
  <si>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</si>
  <si>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</si>
  <si>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</si>
  <si>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</si>
  <si>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</si>
  <si>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</si>
  <si>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</si>
  <si>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</si>
  <si>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</si>
  <si>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</si>
  <si>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</si>
  <si>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</si>
  <si>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</si>
  <si>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</si>
  <si>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</si>
  <si>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</si>
  <si>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</si>
  <si>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</si>
  <si>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</si>
  <si>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</si>
  <si>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</si>
  <si>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</si>
  <si>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</si>
  <si>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</si>
  <si>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</si>
  <si>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</si>
  <si>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</si>
  <si>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</si>
  <si>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</si>
  <si>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</si>
  <si>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</si>
  <si>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</si>
  <si>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</si>
  <si>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</si>
  <si>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</si>
  <si>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</si>
  <si>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</si>
  <si>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</si>
  <si>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</si>
  <si>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</si>
  <si>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</si>
  <si>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</si>
  <si>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</si>
  <si>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</si>
  <si>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</si>
  <si>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</si>
  <si>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</si>
  <si>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</si>
  <si>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</si>
  <si>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</si>
  <si>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</si>
  <si>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</si>
  <si>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</si>
  <si>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</si>
  <si>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</si>
  <si>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</si>
  <si>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</si>
  <si>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</si>
  <si>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</si>
  <si>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</si>
  <si>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</si>
  <si>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</si>
  <si>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</si>
  <si>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</si>
  <si>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</si>
  <si>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</si>
  <si>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</si>
  <si>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</si>
  <si>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</si>
  <si>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</si>
  <si>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</si>
  <si>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</si>
  <si>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</si>
  <si>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</si>
  <si>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</si>
  <si>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</si>
  <si>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</si>
  <si>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</si>
  <si>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</si>
  <si>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</si>
  <si>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</si>
  <si>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</si>
  <si>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</si>
  <si>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</si>
  <si>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</si>
  <si>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</si>
  <si>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</si>
  <si>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</si>
  <si>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</si>
  <si>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</si>
  <si>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</si>
  <si>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</si>
  <si>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</si>
  <si>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</si>
  <si>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</si>
  <si>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</si>
  <si>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</si>
  <si>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</si>
  <si>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</si>
  <si>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</si>
  <si>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</si>
  <si>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</si>
  <si>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</si>
  <si>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</si>
  <si>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</si>
  <si>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</si>
  <si>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</si>
  <si>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</si>
  <si>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</si>
  <si>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</si>
  <si>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</si>
  <si>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</si>
  <si>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</si>
  <si>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</si>
  <si>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</si>
  <si>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</si>
  <si>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</si>
  <si>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</si>
  <si>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</si>
  <si>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</si>
  <si>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</si>
  <si>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</si>
  <si>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</si>
  <si>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</si>
  <si>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</si>
  <si>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</si>
  <si>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</si>
  <si>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</si>
  <si>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</si>
  <si>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</si>
  <si>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</si>
  <si>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</si>
  <si>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</si>
  <si>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</si>
  <si>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</si>
  <si>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</si>
  <si>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</si>
  <si>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</si>
  <si>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</si>
  <si>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</si>
  <si>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</si>
  <si>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</si>
  <si>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</si>
  <si>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</si>
  <si>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</si>
  <si>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</si>
  <si>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</si>
  <si>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</si>
  <si>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</si>
  <si>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</si>
  <si>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</si>
  <si>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</si>
  <si>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</si>
  <si>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</si>
  <si>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</si>
  <si>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</si>
  <si>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</si>
  <si>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</si>
  <si>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</si>
  <si>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</si>
  <si>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</si>
  <si>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</si>
  <si>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</si>
  <si>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</si>
  <si>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</si>
  <si>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</si>
  <si>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</si>
  <si>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</si>
  <si>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</si>
  <si>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</si>
  <si>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</si>
  <si>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</si>
  <si>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</si>
  <si>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</si>
  <si>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</si>
  <si>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</si>
  <si>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</si>
  <si>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</si>
  <si>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</si>
  <si>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</si>
  <si>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</si>
  <si>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</si>
  <si>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</si>
  <si>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</si>
  <si>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</si>
  <si>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</si>
  <si>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</si>
  <si>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</si>
  <si>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</si>
  <si>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</si>
  <si>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</si>
  <si>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</si>
  <si>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</si>
  <si>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</si>
  <si>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</si>
  <si>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</si>
  <si>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</si>
  <si>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</si>
  <si>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</si>
  <si>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</si>
  <si>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</si>
  <si>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</si>
  <si>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</si>
  <si>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</si>
  <si>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</si>
  <si>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</si>
  <si>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</si>
  <si>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</si>
  <si>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</si>
  <si>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</si>
  <si>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</si>
  <si>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</si>
  <si>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</si>
  <si>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</si>
  <si>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</si>
  <si>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</si>
  <si>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</si>
  <si>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</si>
  <si>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</si>
  <si>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</si>
  <si>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</si>
  <si>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</si>
  <si>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</si>
  <si>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</si>
  <si>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</si>
  <si>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</si>
  <si>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</si>
  <si>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</si>
  <si>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</si>
  <si>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</si>
  <si>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</si>
  <si>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</si>
  <si>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</si>
  <si>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</si>
  <si>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</si>
  <si>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</si>
  <si>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</si>
  <si>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</si>
  <si>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</si>
  <si>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</si>
  <si>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</si>
  <si>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</si>
  <si>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</si>
  <si>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</si>
  <si>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</si>
  <si>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</si>
  <si>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</si>
  <si>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</si>
  <si>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</si>
  <si>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</si>
  <si>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</si>
  <si>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</si>
  <si>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</si>
  <si>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</si>
  <si>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</si>
  <si>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</si>
  <si>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</si>
  <si>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</si>
  <si>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</si>
  <si>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</si>
  <si>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</si>
  <si>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</si>
  <si>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</si>
  <si>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</si>
  <si>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</si>
  <si>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</si>
  <si>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</si>
  <si>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</si>
  <si>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</si>
  <si>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</si>
  <si>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</si>
  <si>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</si>
  <si>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</si>
  <si>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</si>
  <si>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</si>
  <si>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</si>
  <si>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</si>
  <si>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</si>
  <si>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</si>
  <si>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</si>
  <si>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</si>
  <si>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</si>
  <si>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</si>
  <si>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</si>
  <si>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</si>
  <si>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</si>
  <si>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</si>
  <si>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</si>
  <si>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</si>
  <si>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</si>
  <si>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</si>
  <si>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</si>
  <si>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</si>
  <si>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</si>
  <si>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</si>
  <si>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</si>
  <si>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</si>
  <si>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</si>
  <si>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</si>
  <si>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</si>
  <si>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</si>
  <si>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</si>
  <si>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</si>
  <si>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</si>
  <si>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</si>
  <si>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</si>
  <si>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</si>
  <si>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</si>
  <si>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</si>
  <si>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</si>
  <si>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</si>
  <si>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</si>
  <si>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</si>
  <si>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</si>
  <si>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</si>
  <si>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</si>
  <si>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</si>
  <si>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</si>
  <si>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</si>
  <si>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</si>
  <si>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</si>
  <si>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</si>
  <si>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</si>
  <si>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</si>
  <si>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</si>
  <si>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</si>
  <si>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</si>
  <si>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</si>
  <si>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</si>
  <si>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</si>
  <si>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</si>
  <si>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</si>
  <si>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</si>
  <si>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</si>
  <si>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</si>
  <si>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</si>
  <si>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</si>
  <si>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</si>
  <si>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</si>
  <si>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</si>
  <si>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</si>
  <si>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</si>
  <si>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</si>
  <si>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</si>
  <si>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</si>
  <si>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</si>
  <si>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</si>
  <si>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</si>
  <si>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</si>
  <si>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</si>
  <si>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</si>
  <si>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</si>
  <si>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</si>
  <si>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</si>
  <si>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</si>
  <si>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</si>
  <si>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</si>
  <si>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</si>
  <si>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</si>
  <si>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</si>
  <si>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</si>
  <si>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</si>
  <si>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</si>
  <si>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</si>
  <si>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</si>
  <si>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</si>
  <si>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</si>
  <si>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</si>
  <si>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</si>
  <si>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</si>
  <si>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</si>
  <si>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</si>
  <si>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</si>
  <si>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</si>
  <si>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</si>
  <si>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</si>
  <si>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</si>
  <si>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</si>
  <si>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</si>
  <si>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</si>
  <si>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</si>
  <si>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</si>
  <si>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</si>
  <si>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</si>
  <si>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</si>
  <si>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</si>
  <si>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</si>
  <si>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</si>
  <si>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</si>
  <si>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</si>
  <si>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</si>
  <si>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</si>
  <si>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</si>
  <si>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</si>
  <si>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</si>
  <si>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</si>
  <si>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</si>
  <si>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</si>
  <si>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</si>
  <si>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</si>
  <si>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</si>
  <si>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</si>
  <si>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</si>
  <si>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</si>
  <si>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</si>
  <si>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</si>
  <si>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</si>
  <si>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</si>
  <si>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</si>
  <si>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</si>
  <si>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</si>
  <si>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</si>
  <si>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</si>
  <si>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</si>
  <si>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</si>
  <si>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</si>
  <si>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</si>
  <si>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</si>
  <si>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</si>
  <si>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</si>
  <si>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</si>
  <si>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</si>
  <si>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</si>
  <si>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</si>
  <si>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</si>
  <si>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</si>
  <si>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</si>
  <si>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</si>
  <si>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</si>
  <si>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</si>
  <si>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</si>
  <si>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</si>
  <si>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</si>
  <si>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</si>
  <si>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</si>
  <si>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</si>
  <si>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</si>
  <si>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</si>
  <si>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</si>
  <si>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</si>
  <si>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</si>
  <si>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</si>
  <si>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</si>
  <si>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</si>
  <si>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</si>
  <si>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</si>
  <si>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</si>
  <si>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</si>
  <si>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</si>
  <si>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</si>
  <si>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</si>
  <si>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</si>
  <si>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</si>
  <si>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</si>
  <si>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</si>
  <si>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</si>
  <si>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</si>
  <si>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</si>
  <si>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</si>
  <si>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</si>
  <si>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</si>
  <si>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</si>
  <si>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</si>
  <si>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</si>
  <si>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</si>
  <si>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</si>
  <si>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</si>
  <si>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</si>
  <si>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</si>
  <si>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</si>
  <si>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</si>
  <si>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</si>
  <si>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</si>
  <si>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</si>
  <si>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</si>
  <si>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</si>
  <si>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</si>
  <si>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</si>
  <si>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</si>
  <si>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</si>
  <si>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</si>
  <si>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</si>
  <si>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</si>
  <si>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</si>
  <si>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</si>
  <si>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</si>
  <si>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</si>
  <si>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</si>
  <si>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</si>
  <si>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</si>
  <si>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</si>
  <si>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</si>
  <si>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</si>
  <si>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</si>
  <si>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</si>
  <si>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</si>
  <si>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</si>
  <si>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</si>
  <si>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</si>
  <si>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</si>
  <si>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</si>
  <si>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</si>
  <si>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</si>
  <si>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</si>
  <si>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</si>
  <si>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</si>
  <si>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</si>
  <si>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</si>
  <si>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</si>
  <si>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</si>
  <si>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</si>
  <si>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</si>
  <si>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</si>
  <si>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</si>
  <si>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</si>
  <si>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</si>
  <si>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</si>
  <si>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</si>
  <si>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</si>
  <si>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</si>
  <si>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</si>
  <si>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</si>
  <si>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</si>
  <si>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</si>
  <si>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</si>
  <si>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</si>
  <si>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</si>
  <si>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</si>
  <si>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</si>
  <si>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</si>
  <si>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</si>
  <si>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</si>
  <si>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</si>
  <si>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</si>
  <si>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</si>
  <si>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</si>
  <si>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</si>
  <si>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</si>
  <si>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</si>
  <si>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</si>
  <si>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</si>
  <si>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</si>
  <si>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</si>
  <si>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</si>
  <si>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</si>
  <si>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</si>
  <si>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</si>
  <si>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</si>
  <si>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</si>
  <si>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</si>
  <si>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</si>
  <si>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</si>
  <si>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</si>
  <si>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</si>
  <si>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</si>
  <si>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</si>
  <si>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</si>
  <si>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</si>
  <si>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</si>
  <si>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</si>
  <si>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</si>
  <si>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</si>
  <si>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</si>
  <si>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</si>
  <si>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</si>
  <si>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</si>
  <si>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</si>
  <si>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</si>
  <si>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</si>
  <si>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</si>
  <si>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</si>
  <si>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</si>
  <si>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</si>
  <si>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</si>
  <si>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</si>
  <si>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</si>
  <si>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</si>
  <si>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</si>
  <si>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</si>
  <si>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</si>
  <si>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</si>
  <si>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</si>
  <si>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</si>
  <si>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</si>
  <si>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</si>
  <si>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</si>
  <si>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</si>
  <si>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</si>
  <si>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</si>
  <si>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</si>
  <si>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</si>
  <si>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</si>
  <si>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</si>
  <si>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</si>
  <si>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</si>
  <si>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</si>
  <si>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</si>
  <si>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</si>
  <si>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</si>
  <si>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</si>
  <si>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</si>
  <si>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</si>
  <si>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</si>
  <si>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</si>
  <si>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</si>
  <si>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</si>
  <si>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</si>
  <si>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</si>
  <si>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</si>
  <si>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</si>
  <si>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</si>
  <si>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</si>
  <si>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</si>
  <si>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</si>
  <si>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</si>
  <si>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</si>
  <si>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</si>
  <si>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</si>
  <si>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</si>
  <si>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</si>
  <si>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</si>
  <si>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</si>
  <si>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</si>
  <si>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</si>
  <si>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</si>
  <si>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</si>
  <si>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</si>
  <si>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</si>
  <si>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</si>
  <si>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</si>
  <si>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</si>
  <si>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</si>
  <si>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</si>
  <si>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</si>
  <si>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</si>
  <si>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</si>
  <si>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</si>
  <si>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</si>
  <si>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</si>
  <si>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</si>
  <si>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</si>
  <si>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</si>
  <si>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</si>
  <si>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</si>
  <si>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</si>
  <si>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</si>
  <si>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</si>
  <si>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</si>
  <si>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</si>
  <si>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</si>
  <si>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</si>
  <si>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</si>
  <si>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</si>
  <si>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</si>
  <si>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</si>
  <si>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</si>
  <si>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</si>
  <si>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</si>
  <si>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</si>
  <si>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</si>
  <si>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</si>
  <si>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</si>
  <si>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</si>
  <si>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</si>
  <si>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</si>
  <si>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</si>
  <si>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</si>
  <si>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</si>
  <si>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</si>
  <si>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</si>
  <si>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</si>
  <si>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</si>
  <si>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</si>
  <si>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</si>
  <si>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</si>
  <si>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</si>
  <si>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</si>
  <si>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</si>
  <si>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</si>
  <si>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</si>
  <si>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</si>
  <si>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</si>
  <si>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</si>
  <si>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</si>
  <si>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</si>
  <si>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</si>
  <si>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</si>
  <si>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</si>
  <si>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</si>
  <si>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</si>
  <si>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</si>
  <si>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</si>
  <si>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</si>
  <si>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</si>
  <si>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</si>
  <si>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</si>
  <si>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</si>
  <si>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</si>
  <si>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</si>
  <si>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</si>
  <si>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</si>
  <si>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</si>
  <si>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</si>
  <si>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</si>
  <si>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</si>
  <si>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</si>
  <si>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</si>
  <si>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</si>
  <si>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</si>
  <si>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</si>
  <si>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</si>
  <si>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</si>
  <si>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</si>
  <si>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</si>
  <si>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</si>
  <si>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</si>
  <si>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</si>
  <si>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</si>
  <si>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</si>
  <si>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</si>
  <si>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</si>
  <si>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</si>
  <si>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</si>
  <si>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</si>
  <si>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</si>
  <si>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</si>
  <si>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</si>
  <si>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</si>
  <si>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</si>
  <si>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</si>
  <si>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</si>
  <si>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</si>
  <si>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</si>
  <si>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</si>
  <si>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</si>
  <si>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</si>
  <si>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</si>
  <si>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</si>
  <si>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</si>
  <si>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</si>
  <si>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</si>
  <si>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</si>
  <si>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</si>
  <si>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</si>
  <si>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</si>
  <si>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</si>
  <si>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</si>
  <si>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</si>
  <si>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</si>
  <si>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</si>
  <si>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</si>
  <si>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</si>
  <si>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</si>
  <si>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</si>
  <si>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</si>
  <si>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</si>
  <si>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</si>
  <si>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</si>
  <si>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</si>
  <si>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</si>
  <si>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</si>
  <si>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</si>
  <si>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</si>
  <si>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</si>
  <si>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</si>
  <si>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</si>
  <si>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</si>
  <si>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</si>
  <si>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</si>
  <si>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</si>
  <si>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</si>
  <si>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</si>
  <si>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</si>
  <si>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</si>
  <si>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</si>
  <si>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</si>
  <si>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</si>
  <si>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</si>
  <si>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</si>
  <si>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</si>
  <si>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</si>
  <si>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</si>
  <si>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</si>
  <si>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</si>
  <si>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</si>
  <si>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</si>
  <si>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</si>
  <si>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</si>
  <si>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</si>
  <si>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</si>
  <si>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</si>
  <si>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</si>
  <si>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</si>
  <si>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</si>
  <si>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</si>
  <si>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</si>
  <si>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</si>
  <si>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</si>
  <si>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</si>
  <si>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</si>
  <si>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</si>
  <si>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</si>
  <si>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</si>
  <si>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</si>
  <si>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</si>
  <si>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</si>
  <si>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</si>
  <si>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</si>
  <si>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</si>
  <si>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</si>
  <si>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</si>
  <si>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</si>
  <si>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</si>
  <si>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</si>
  <si>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</si>
  <si>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</si>
  <si>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</si>
  <si>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</si>
  <si>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</si>
  <si>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</si>
  <si>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</si>
  <si>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</si>
  <si>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</si>
  <si>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</si>
  <si>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</si>
  <si>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</si>
  <si>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</si>
  <si>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</si>
  <si>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</si>
  <si>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</si>
  <si>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</si>
  <si>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</si>
  <si>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</si>
  <si>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</si>
  <si>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</si>
  <si>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</si>
  <si>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</si>
  <si>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</si>
  <si>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</si>
  <si>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</si>
  <si>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</si>
  <si>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</si>
  <si>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</si>
  <si>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</si>
  <si>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</si>
  <si>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</si>
  <si>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</si>
  <si>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</si>
  <si>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</si>
  <si>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</si>
  <si>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</si>
  <si>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</si>
  <si>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</si>
  <si>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</si>
  <si>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</si>
  <si>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</si>
  <si>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</si>
  <si>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</si>
  <si>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</si>
  <si>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</si>
  <si>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</si>
  <si>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</si>
  <si>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</si>
  <si>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</si>
  <si>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</si>
  <si>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</si>
  <si>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</si>
  <si>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</si>
  <si>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</si>
  <si>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</si>
  <si>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</si>
  <si>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</si>
  <si>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</si>
  <si>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</si>
  <si>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</si>
  <si>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</si>
  <si>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</si>
  <si>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</si>
  <si>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</si>
  <si>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</si>
  <si>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</si>
  <si>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</si>
  <si>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</si>
  <si>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</si>
  <si>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</si>
  <si>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</si>
  <si>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</si>
  <si>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</si>
  <si>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</si>
  <si>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</si>
  <si>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</si>
  <si>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</si>
  <si>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</si>
  <si>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</si>
  <si>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</si>
  <si>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</si>
  <si>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</si>
  <si>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</si>
  <si>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</si>
  <si>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</si>
  <si>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</si>
  <si>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</si>
  <si>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</si>
  <si>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</si>
  <si>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</si>
  <si>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</si>
  <si>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</si>
  <si>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</si>
  <si>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</si>
  <si>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</si>
  <si>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</si>
  <si>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</si>
  <si>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</si>
  <si>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</si>
  <si>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</si>
  <si>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</si>
  <si>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</si>
  <si>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</si>
  <si>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</si>
  <si>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</si>
  <si>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</si>
  <si>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</si>
  <si>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</si>
  <si>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</si>
  <si>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</si>
  <si>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</si>
  <si>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</si>
  <si>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</si>
  <si>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</si>
  <si>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</si>
  <si>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</si>
  <si>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</si>
  <si>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</si>
  <si>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</si>
  <si>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</si>
  <si>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</si>
  <si>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</si>
  <si>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</si>
  <si>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</si>
  <si>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</si>
  <si>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</si>
  <si>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</si>
  <si>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</si>
  <si>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</si>
  <si>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</si>
  <si>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</si>
  <si>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</si>
  <si>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</si>
  <si>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</si>
  <si>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</si>
  <si>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</si>
  <si>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</si>
  <si>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</si>
  <si>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</si>
  <si>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</si>
  <si>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</si>
  <si>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</si>
  <si>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</si>
  <si>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</si>
  <si>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</si>
  <si>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</si>
  <si>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</si>
  <si>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</si>
  <si>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</si>
  <si>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</si>
  <si>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</si>
  <si>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</si>
  <si>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</si>
  <si>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</si>
  <si>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</si>
  <si>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</si>
  <si>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</si>
  <si>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</si>
  <si>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</si>
  <si>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</si>
  <si>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</si>
  <si>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</si>
  <si>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</si>
  <si>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</si>
  <si>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</si>
  <si>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</si>
  <si>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</si>
  <si>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</si>
  <si>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</si>
  <si>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</si>
  <si>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</si>
  <si>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</si>
  <si>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</si>
  <si>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</si>
  <si>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</si>
  <si>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</si>
  <si>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</si>
  <si>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</si>
  <si>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</si>
  <si>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</si>
  <si>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</si>
  <si>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</si>
  <si>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</si>
  <si>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</si>
  <si>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</si>
  <si>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</si>
  <si>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</si>
  <si>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</si>
  <si>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</si>
  <si>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</si>
  <si>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</si>
  <si>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</si>
  <si>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</si>
  <si>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</si>
  <si>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</si>
  <si>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</si>
  <si>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</si>
  <si>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</si>
  <si>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</si>
  <si>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</si>
  <si>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</si>
  <si>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</si>
  <si>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</si>
  <si>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</si>
  <si>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</si>
  <si>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</si>
  <si>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</si>
  <si>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</si>
  <si>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</si>
  <si>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</si>
  <si>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</si>
  <si>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</si>
  <si>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</si>
  <si>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</si>
  <si>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</si>
  <si>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</si>
  <si>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</si>
  <si>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</si>
  <si>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</si>
  <si>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</si>
  <si>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</si>
  <si>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</si>
  <si>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</si>
  <si>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</si>
  <si>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</si>
  <si>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</si>
  <si>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</si>
  <si>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</si>
  <si>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</si>
  <si>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</si>
  <si>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</si>
  <si>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</si>
  <si>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</si>
  <si>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</si>
  <si>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</si>
  <si>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</si>
  <si>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</si>
  <si>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</si>
  <si>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</si>
  <si>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</si>
  <si>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</si>
  <si>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</si>
  <si>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</si>
  <si>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</si>
  <si>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</si>
  <si>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</si>
  <si>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</si>
  <si>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</si>
  <si>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</si>
  <si>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</si>
  <si>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</si>
  <si>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</si>
  <si>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</si>
  <si>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</si>
  <si>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</si>
  <si>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</si>
  <si>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</si>
  <si>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</si>
  <si>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</si>
  <si>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</si>
  <si>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</si>
  <si>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</si>
  <si>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</si>
  <si>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</si>
  <si>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</si>
  <si>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</si>
  <si>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</si>
  <si>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</si>
  <si>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</si>
  <si>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</si>
  <si>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</si>
  <si>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</si>
  <si>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</si>
  <si>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</si>
  <si>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</si>
  <si>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</si>
  <si>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</si>
  <si>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</si>
  <si>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</si>
  <si>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</si>
  <si>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</si>
  <si>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</si>
  <si>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</si>
  <si>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</si>
  <si>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</si>
  <si>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</si>
  <si>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</si>
  <si>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</si>
  <si>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</si>
  <si>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</si>
  <si>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</si>
  <si>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</si>
  <si>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</si>
  <si>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</si>
  <si>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</si>
  <si>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</si>
  <si>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</si>
  <si>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</si>
  <si>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</si>
  <si>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</si>
  <si>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</si>
  <si>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</si>
  <si>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</si>
  <si>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</si>
  <si>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</si>
  <si>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</si>
  <si>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</si>
  <si>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</si>
  <si>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</si>
  <si>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</si>
  <si>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</si>
  <si>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</si>
  <si>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</si>
  <si>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</si>
  <si>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</si>
  <si>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</si>
  <si>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</si>
  <si>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</si>
  <si>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</si>
  <si>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</si>
  <si>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</si>
  <si>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</si>
  <si>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</si>
  <si>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</si>
  <si>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</si>
  <si>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</si>
  <si>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</si>
  <si>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</si>
  <si>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</si>
  <si>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</si>
  <si>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</si>
  <si>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</si>
  <si>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</si>
  <si>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</si>
  <si>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</si>
  <si>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</si>
  <si>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</si>
  <si>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</si>
  <si>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</si>
  <si>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</si>
  <si>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</si>
  <si>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</si>
  <si>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</si>
  <si>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</si>
  <si>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</si>
  <si>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</si>
  <si>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</si>
  <si>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</si>
  <si>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</si>
  <si>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</si>
  <si>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</si>
  <si>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</si>
  <si>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</si>
  <si>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</si>
  <si>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</si>
  <si>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</si>
  <si>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</si>
  <si>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</si>
  <si>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</si>
  <si>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</si>
  <si>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</si>
  <si>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</si>
  <si>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</si>
  <si>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</si>
  <si>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</si>
  <si>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</si>
  <si>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</si>
  <si>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</si>
  <si>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</si>
  <si>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</si>
  <si>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</si>
  <si>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</si>
  <si>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</si>
  <si>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</si>
  <si>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</si>
  <si>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</si>
  <si>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</si>
  <si>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</si>
  <si>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</si>
  <si>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</si>
  <si>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</si>
  <si>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</si>
  <si>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</si>
  <si>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</si>
  <si>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</si>
  <si>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</si>
  <si>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</si>
  <si>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</si>
  <si>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</si>
  <si>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</si>
  <si>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</si>
  <si>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</si>
  <si>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</si>
  <si>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</si>
  <si>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</si>
  <si>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</si>
  <si>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</si>
  <si>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</si>
  <si>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</si>
  <si>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</si>
  <si>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</si>
  <si>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</si>
  <si>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</si>
  <si>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</si>
  <si>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</si>
  <si>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</si>
  <si>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</si>
  <si>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</si>
  <si>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</si>
  <si>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</si>
  <si>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</si>
  <si>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</si>
  <si>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</si>
  <si>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</si>
  <si>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</si>
  <si>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</si>
  <si>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</si>
  <si>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</si>
  <si>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</si>
  <si>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</si>
  <si>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</si>
  <si>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</si>
  <si>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</si>
  <si>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</si>
  <si>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</si>
  <si>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</si>
  <si>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</si>
  <si>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</si>
  <si>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</si>
  <si>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</si>
  <si>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</si>
  <si>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</si>
  <si>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</si>
  <si>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</si>
  <si>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</si>
  <si>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</si>
  <si>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</si>
  <si>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</si>
  <si>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</si>
  <si>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</si>
  <si>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</si>
  <si>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</si>
  <si>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</si>
  <si>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</si>
  <si>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</si>
  <si>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</si>
  <si>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</si>
  <si>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</si>
  <si>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</si>
  <si>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</si>
  <si>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</si>
  <si>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</si>
  <si>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</si>
  <si>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</si>
  <si>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</si>
  <si>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</si>
  <si>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</si>
  <si>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</si>
  <si>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</si>
  <si>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</si>
  <si>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</si>
  <si>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</si>
  <si>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</si>
  <si>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</si>
  <si>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</si>
  <si>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</si>
  <si>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</si>
  <si>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</si>
  <si>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</si>
  <si>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</si>
  <si>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</si>
  <si>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</si>
  <si>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</si>
  <si>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</si>
  <si>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</si>
  <si>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</si>
  <si>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</si>
  <si>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</si>
  <si>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</si>
  <si>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</si>
  <si>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</si>
  <si>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</si>
  <si>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</si>
  <si>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</si>
  <si>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</si>
  <si>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</si>
  <si>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</si>
  <si>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</si>
  <si>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</si>
  <si>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</si>
  <si>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</si>
  <si>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</si>
  <si>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</si>
  <si>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</si>
  <si>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</si>
  <si>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</si>
  <si>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</si>
  <si>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</si>
  <si>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</si>
  <si>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</si>
  <si>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</si>
  <si>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</si>
  <si>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</si>
  <si>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</si>
  <si>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</si>
  <si>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</si>
  <si>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</si>
  <si>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</si>
  <si>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</si>
  <si>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</si>
  <si>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</si>
  <si>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</si>
  <si>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</si>
  <si>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</si>
  <si>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</si>
  <si>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</si>
  <si>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</si>
  <si>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</si>
  <si>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</si>
  <si>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</si>
  <si>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</si>
  <si>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</si>
  <si>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</si>
  <si>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</si>
  <si>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</si>
  <si>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</si>
  <si>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</si>
  <si>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</si>
  <si>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</si>
  <si>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</si>
  <si>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</si>
  <si>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</si>
  <si>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</si>
  <si>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</si>
  <si>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</si>
  <si>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</si>
  <si>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</si>
  <si>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</si>
  <si>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</si>
  <si>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</si>
  <si>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</si>
  <si>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</si>
  <si>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</si>
  <si>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</si>
  <si>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</si>
  <si>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</si>
  <si>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</si>
  <si>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</si>
  <si>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</si>
  <si>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</si>
  <si>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</si>
  <si>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</si>
  <si>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</si>
  <si>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</si>
  <si>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</si>
  <si>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</si>
  <si>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</si>
  <si>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</si>
  <si>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</si>
  <si>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</si>
  <si>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</si>
  <si>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</si>
  <si>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</si>
  <si>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</si>
  <si>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</si>
  <si>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</si>
  <si>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</si>
  <si>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</si>
  <si>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</si>
  <si>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</si>
  <si>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</si>
  <si>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</si>
  <si>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</si>
  <si>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</si>
  <si>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</si>
  <si>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</si>
  <si>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</si>
  <si>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</si>
  <si>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</si>
  <si>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</si>
  <si>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</si>
  <si>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</si>
  <si>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</si>
  <si>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</si>
  <si>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</si>
  <si>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</si>
  <si>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</si>
  <si>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</si>
  <si>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</si>
  <si>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</si>
  <si>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</si>
  <si>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</si>
  <si>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</si>
  <si>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</si>
  <si>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</si>
  <si>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</si>
  <si>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</si>
  <si>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</si>
  <si>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</si>
  <si>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</si>
  <si>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</si>
  <si>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</si>
  <si>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</si>
  <si>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</si>
  <si>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</si>
  <si>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</si>
  <si>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</si>
  <si>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</si>
  <si>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</si>
  <si>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</si>
  <si>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</si>
  <si>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</si>
  <si>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</si>
  <si>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</si>
  <si>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</si>
  <si>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</si>
  <si>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</si>
  <si>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</si>
  <si>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</si>
  <si>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</si>
  <si>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</si>
  <si>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</si>
  <si>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</si>
  <si>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</si>
  <si>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</si>
  <si>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</si>
  <si>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</si>
  <si>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</si>
  <si>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</si>
  <si>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</si>
  <si>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</si>
  <si>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</si>
  <si>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</si>
  <si>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</si>
  <si>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</si>
  <si>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</si>
  <si>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</si>
  <si>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</si>
  <si>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</si>
  <si>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</si>
  <si>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</si>
  <si>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</si>
  <si>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</si>
  <si>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</si>
  <si>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</si>
  <si>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</si>
  <si>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</si>
  <si>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</si>
  <si>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</si>
  <si>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</si>
  <si>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</si>
  <si>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</si>
  <si>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</si>
  <si>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</si>
  <si>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</si>
  <si>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</si>
  <si>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</si>
  <si>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</si>
  <si>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</si>
  <si>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</si>
  <si>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</si>
  <si>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</si>
  <si>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</si>
  <si>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</si>
  <si>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</si>
  <si>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</si>
  <si>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</si>
  <si>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</si>
  <si>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</si>
  <si>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</si>
  <si>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</si>
  <si>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</si>
  <si>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</si>
  <si>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</si>
  <si>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</si>
  <si>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</si>
  <si>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</si>
  <si>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</si>
  <si>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</si>
  <si>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</si>
  <si>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</si>
  <si>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</si>
  <si>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</si>
  <si>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</si>
  <si>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</si>
  <si>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</si>
  <si>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</si>
  <si>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</si>
  <si>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</si>
  <si>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</si>
  <si>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</si>
  <si>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</si>
  <si>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</si>
  <si>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</si>
  <si>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</si>
  <si>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</si>
  <si>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</si>
  <si>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</si>
  <si>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</si>
  <si>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</si>
  <si>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</si>
  <si>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</si>
  <si>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</si>
  <si>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</si>
  <si>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</si>
  <si>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</si>
  <si>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</si>
  <si>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</si>
  <si>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</si>
  <si>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</si>
  <si>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</si>
  <si>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</si>
  <si>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</si>
  <si>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</si>
  <si>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</si>
  <si>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</si>
  <si>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</si>
  <si>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</si>
  <si>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</si>
  <si>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</si>
  <si>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</si>
  <si>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</si>
  <si>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</si>
  <si>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</si>
  <si>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</si>
  <si>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</si>
  <si>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</si>
  <si>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</si>
  <si>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</si>
  <si>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</si>
  <si>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</si>
  <si>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</si>
  <si>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</si>
  <si>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</si>
  <si>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</si>
  <si>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</si>
  <si>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</si>
  <si>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</si>
  <si>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</si>
  <si>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</si>
  <si>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</si>
  <si>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</si>
  <si>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</si>
  <si>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</si>
  <si>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</si>
  <si>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</si>
  <si>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</si>
  <si>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</si>
  <si>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</si>
  <si>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</si>
  <si>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</si>
  <si>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</si>
  <si>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</si>
  <si>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</si>
  <si>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</si>
  <si>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</si>
  <si>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</si>
  <si>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</si>
  <si>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</si>
  <si>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</si>
  <si>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</si>
  <si>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</si>
  <si>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</si>
  <si>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</si>
  <si>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</si>
  <si>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</si>
  <si>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</si>
  <si>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</si>
  <si>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</si>
  <si>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</si>
  <si>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</si>
  <si>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</si>
  <si>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</si>
  <si>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</si>
  <si>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</si>
  <si>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</si>
  <si>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</si>
  <si>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</si>
  <si>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</si>
  <si>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</si>
  <si>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</si>
  <si>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</si>
  <si>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</si>
  <si>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</si>
  <si>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</si>
  <si>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</si>
  <si>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</si>
  <si>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</si>
  <si>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</si>
  <si>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</si>
  <si>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</si>
  <si>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</si>
  <si>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</si>
  <si>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</si>
  <si>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</si>
  <si>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</si>
  <si>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</si>
  <si>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</si>
  <si>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</si>
  <si>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</si>
  <si>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</si>
  <si>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</si>
  <si>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</si>
  <si>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</si>
  <si>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</si>
  <si>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</si>
  <si>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</si>
  <si>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</si>
  <si>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</si>
  <si>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</si>
  <si>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</si>
  <si>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</si>
  <si>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</si>
  <si>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</si>
  <si>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</si>
  <si>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</si>
  <si>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</si>
  <si>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</si>
  <si>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</si>
  <si>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</si>
  <si>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</si>
  <si>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</si>
  <si>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</si>
  <si>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</si>
  <si>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</si>
  <si>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</si>
  <si>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</si>
  <si>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</si>
  <si>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</si>
  <si>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</si>
  <si>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</si>
  <si>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</si>
  <si>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</si>
  <si>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</si>
  <si>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</si>
  <si>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</si>
  <si>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</si>
  <si>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</si>
  <si>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</si>
  <si>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</si>
  <si>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</si>
  <si>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</si>
  <si>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</si>
  <si>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</si>
  <si>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</si>
  <si>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</si>
  <si>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</si>
  <si>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</si>
  <si>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</si>
  <si>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</si>
  <si>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</si>
  <si>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</si>
  <si>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</si>
  <si>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</si>
  <si>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</si>
  <si>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</si>
  <si>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</si>
  <si>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</si>
  <si>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</si>
  <si>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</si>
  <si>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</si>
  <si>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</si>
  <si>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</si>
  <si>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</si>
  <si>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</si>
  <si>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</si>
  <si>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</si>
  <si>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</si>
  <si>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</si>
  <si>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</si>
  <si>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</si>
  <si>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</si>
  <si>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</si>
  <si>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</si>
  <si>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</si>
  <si>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</si>
  <si>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</si>
  <si>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</si>
  <si>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</si>
  <si>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</si>
  <si>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</si>
  <si>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</si>
  <si>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</si>
  <si>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</si>
  <si>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</si>
  <si>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</si>
  <si>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</si>
  <si>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</si>
  <si>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</si>
  <si>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</si>
  <si>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</si>
  <si>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</si>
  <si>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</si>
  <si>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</si>
  <si>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</si>
  <si>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</si>
  <si>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</si>
  <si>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</si>
  <si>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</si>
  <si>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</si>
  <si>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</si>
  <si>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</si>
  <si>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</si>
  <si>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</si>
  <si>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</si>
  <si>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</si>
  <si>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</si>
  <si>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</si>
  <si>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</si>
  <si>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</si>
  <si>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</si>
  <si>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</si>
  <si>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</si>
  <si>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</si>
  <si>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</si>
  <si>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</si>
  <si>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</si>
  <si>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</si>
  <si>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</si>
  <si>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</si>
  <si>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</si>
  <si>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</si>
  <si>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</si>
  <si>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</si>
  <si>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</si>
  <si>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</si>
  <si>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</si>
  <si>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</si>
  <si>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</si>
  <si>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</si>
  <si>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</si>
  <si>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</si>
  <si>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</si>
  <si>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</si>
  <si>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</si>
  <si>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</si>
  <si>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</si>
  <si>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</si>
  <si>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</si>
  <si>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</si>
  <si>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</si>
  <si>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</si>
  <si>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</si>
  <si>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</si>
  <si>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</si>
  <si>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</si>
  <si>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</si>
  <si>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</si>
  <si>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</si>
  <si>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</si>
  <si>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</si>
  <si>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</si>
  <si>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</si>
  <si>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</si>
  <si>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</si>
  <si>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</si>
  <si>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</si>
  <si>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</si>
  <si>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</si>
  <si>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</si>
  <si>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</si>
  <si>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</si>
  <si>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</si>
  <si>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</si>
  <si>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</si>
  <si>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</si>
  <si>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</si>
  <si>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</si>
  <si>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</si>
  <si>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</si>
  <si>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</si>
  <si>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</si>
  <si>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</si>
  <si>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</si>
  <si>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</si>
  <si>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</si>
  <si>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</si>
  <si>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</si>
  <si>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</si>
  <si>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</si>
  <si>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</si>
  <si>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</si>
  <si>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</si>
  <si>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</si>
  <si>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</si>
  <si>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</si>
  <si>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</si>
  <si>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</si>
  <si>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</si>
  <si>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</si>
  <si>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</si>
  <si>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</si>
  <si>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</si>
  <si>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</si>
  <si>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</si>
  <si>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</si>
  <si>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</si>
  <si>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</si>
  <si>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</si>
  <si>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</si>
  <si>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</si>
  <si>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</si>
  <si>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</si>
  <si>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</si>
  <si>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</si>
  <si>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</si>
  <si>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</si>
  <si>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</si>
  <si>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</si>
  <si>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</si>
  <si>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</si>
  <si>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</si>
  <si>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</si>
  <si>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</si>
  <si>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</si>
  <si>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</si>
  <si>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</si>
  <si>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</si>
  <si>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</si>
  <si>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</si>
  <si>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</si>
  <si>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</si>
  <si>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</si>
  <si>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</si>
  <si>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</si>
  <si>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</si>
  <si>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</si>
  <si>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</si>
  <si>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</si>
  <si>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</si>
  <si>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</si>
  <si>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</si>
  <si>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</si>
  <si>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</si>
  <si>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</si>
  <si>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</si>
  <si>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</si>
  <si>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</si>
  <si>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</si>
  <si>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</si>
  <si>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</si>
  <si>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</si>
  <si>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</si>
  <si>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</si>
  <si>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</si>
  <si>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</si>
  <si>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</si>
  <si>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</si>
  <si>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</si>
  <si>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</si>
  <si>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</si>
  <si>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</si>
  <si>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</si>
  <si>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</si>
  <si>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</si>
  <si>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</si>
  <si>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</si>
  <si>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</si>
  <si>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</si>
  <si>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</si>
  <si>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</si>
  <si>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</si>
  <si>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</si>
  <si>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</si>
  <si>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</si>
  <si>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</si>
  <si>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</si>
  <si>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</si>
  <si>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</si>
  <si>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</si>
  <si>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</si>
  <si>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</si>
  <si>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</si>
  <si>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</si>
  <si>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</si>
  <si>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</si>
  <si>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</si>
  <si>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</si>
  <si>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</si>
  <si>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</si>
  <si>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</si>
  <si>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</si>
  <si>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</si>
  <si>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</si>
  <si>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</si>
  <si>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</si>
  <si>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</si>
  <si>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</si>
  <si>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</si>
  <si>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</si>
  <si>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</si>
  <si>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</si>
  <si>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</si>
  <si>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</si>
  <si>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</si>
  <si>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</si>
  <si>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</si>
  <si>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</si>
  <si>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</si>
  <si>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</si>
  <si>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</si>
  <si>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</si>
  <si>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</si>
  <si>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</si>
  <si>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</si>
  <si>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</si>
  <si>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</si>
  <si>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</si>
  <si>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</si>
  <si>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</si>
  <si>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</si>
  <si>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</si>
  <si>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</si>
  <si>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</si>
  <si>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</si>
  <si>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</si>
  <si>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</si>
  <si>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</si>
  <si>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</si>
  <si>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</si>
  <si>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</si>
  <si>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</si>
  <si>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</si>
  <si>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</si>
  <si>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</si>
  <si>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</si>
  <si>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</si>
  <si>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</si>
  <si>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</si>
  <si>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</si>
  <si>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</si>
  <si>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</si>
  <si>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</si>
  <si>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</si>
  <si>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</si>
  <si>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</si>
  <si>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</si>
  <si>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</si>
  <si>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</si>
  <si>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</si>
  <si>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</si>
  <si>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</si>
  <si>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</si>
  <si>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</si>
  <si>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</si>
  <si>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</si>
  <si>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</si>
  <si>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</si>
  <si>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</si>
  <si>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</si>
  <si>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</si>
  <si>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</si>
  <si>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</si>
  <si>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</si>
  <si>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</si>
  <si>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</si>
  <si>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</si>
  <si>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</si>
  <si>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</si>
  <si>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</si>
  <si>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</si>
  <si>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</si>
  <si>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</si>
  <si>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</si>
  <si>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</si>
  <si>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</si>
  <si>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</si>
  <si>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</si>
  <si>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</si>
  <si>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</si>
  <si>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</si>
  <si>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</si>
  <si>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</si>
  <si>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</si>
  <si>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</si>
  <si>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</si>
  <si>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</si>
  <si>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</si>
  <si>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</si>
  <si>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</si>
  <si>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</si>
  <si>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</si>
  <si>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</si>
  <si>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</si>
  <si>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</si>
  <si>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</si>
  <si>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</si>
  <si>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</si>
  <si>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</si>
  <si>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</si>
  <si>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</si>
  <si>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</si>
  <si>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</si>
  <si>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</si>
  <si>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</si>
  <si>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</si>
  <si>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</si>
  <si>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</si>
  <si>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</si>
  <si>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</si>
  <si>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</si>
  <si>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</si>
  <si>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</si>
  <si>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</si>
  <si>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</si>
  <si>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</si>
  <si>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</si>
  <si>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</si>
  <si>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</si>
  <si>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</si>
  <si>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</si>
  <si>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</si>
  <si>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</si>
  <si>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</si>
  <si>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</si>
  <si>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</si>
  <si>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</si>
  <si>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</si>
  <si>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</si>
  <si>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</si>
  <si>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</si>
  <si>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</si>
  <si>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</si>
  <si>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</si>
  <si>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</si>
  <si>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</si>
  <si>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</si>
  <si>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</si>
  <si>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</si>
  <si>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</si>
  <si>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</si>
  <si>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</si>
  <si>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</si>
  <si>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</si>
  <si>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</si>
  <si>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</si>
  <si>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</si>
  <si>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</si>
  <si>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</si>
  <si>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</si>
  <si>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</si>
  <si>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</si>
  <si>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</si>
  <si>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</si>
  <si>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</si>
  <si>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</si>
  <si>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</si>
  <si>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</si>
  <si>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</si>
  <si>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</si>
  <si>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</si>
  <si>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</si>
  <si>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</si>
  <si>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</si>
  <si>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</si>
  <si>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</si>
  <si>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</si>
  <si>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</si>
  <si>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</si>
  <si>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</si>
  <si>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</si>
  <si>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</si>
  <si>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</si>
  <si>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</si>
  <si>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</si>
  <si>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</si>
  <si>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</si>
  <si>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</si>
  <si>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</si>
  <si>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</si>
  <si>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</si>
  <si>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</si>
  <si>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</si>
  <si>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</si>
  <si>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</si>
  <si>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</si>
  <si>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</si>
  <si>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</si>
  <si>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</si>
  <si>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</si>
  <si>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</si>
  <si>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</si>
  <si>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</si>
  <si>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</si>
  <si>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</si>
  <si>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</si>
  <si>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</si>
  <si>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</si>
  <si>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</si>
  <si>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</si>
  <si>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</si>
  <si>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</si>
  <si>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</si>
  <si>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</si>
  <si>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</si>
  <si>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</si>
  <si>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</si>
  <si>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</si>
  <si>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</si>
  <si>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</si>
  <si>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</si>
  <si>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</si>
  <si>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</si>
  <si>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</si>
  <si>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</si>
  <si>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</si>
  <si>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</si>
  <si>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</si>
  <si>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</si>
  <si>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</si>
  <si>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</si>
  <si>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</si>
  <si>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</si>
  <si>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</si>
  <si>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</si>
  <si>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</si>
  <si>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</si>
  <si>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</si>
  <si>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</si>
  <si>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</si>
  <si>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</si>
  <si>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</si>
  <si>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</si>
  <si>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</si>
  <si>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</si>
  <si>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</si>
  <si>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</si>
  <si>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</si>
  <si>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</si>
  <si>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</si>
  <si>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</si>
  <si>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</si>
  <si>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</si>
  <si>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</si>
  <si>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</si>
  <si>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</si>
  <si>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</si>
  <si>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</si>
  <si>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</si>
  <si>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</si>
  <si>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</si>
  <si>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</si>
  <si>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</si>
  <si>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</si>
  <si>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</si>
  <si>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</si>
  <si>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</si>
  <si>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</si>
  <si>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</si>
  <si>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</si>
  <si>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</si>
  <si>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</si>
  <si>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</si>
  <si>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</si>
  <si>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</si>
  <si>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</si>
  <si>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</si>
  <si>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</si>
  <si>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</si>
  <si>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</si>
  <si>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</si>
  <si>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</si>
  <si>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</si>
  <si>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</si>
  <si>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</si>
  <si>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</si>
  <si>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</si>
  <si>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</si>
  <si>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</si>
  <si>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</si>
  <si>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</si>
  <si>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</si>
  <si>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</si>
  <si>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</si>
  <si>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</si>
  <si>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</si>
  <si>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</si>
  <si>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</si>
  <si>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</si>
  <si>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</si>
  <si>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</si>
  <si>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</si>
  <si>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</si>
  <si>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</si>
  <si>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</si>
  <si>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</si>
  <si>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</si>
  <si>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</si>
  <si>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</si>
  <si>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</si>
  <si>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</si>
  <si>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</si>
  <si>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</si>
  <si>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</si>
  <si>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</si>
  <si>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</si>
  <si>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</si>
  <si>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</si>
  <si>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</si>
  <si>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</si>
  <si>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</si>
  <si>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</si>
  <si>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</si>
  <si>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</si>
  <si>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</si>
  <si>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</si>
  <si>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</si>
  <si>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</si>
  <si>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</si>
  <si>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</si>
  <si>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</si>
  <si>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</si>
  <si>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</si>
  <si>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</si>
  <si>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</si>
  <si>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</si>
  <si>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</si>
  <si>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</si>
  <si>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</si>
  <si>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</si>
  <si>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</si>
  <si>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</si>
  <si>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</si>
  <si>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</si>
  <si>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</si>
  <si>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</si>
  <si>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</si>
  <si>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</si>
  <si>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</si>
  <si>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</si>
  <si>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</si>
  <si>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</si>
  <si>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</si>
  <si>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</si>
  <si>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</si>
  <si>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</si>
  <si>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</si>
  <si>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</si>
  <si>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</si>
  <si>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</si>
  <si>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</si>
  <si>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</si>
  <si>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</si>
  <si>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</si>
  <si>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</si>
  <si>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</si>
  <si>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</si>
  <si>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</si>
  <si>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</si>
  <si>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</si>
  <si>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</si>
  <si>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</si>
  <si>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</si>
  <si>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</si>
  <si>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</si>
  <si>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</si>
  <si>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</si>
  <si>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</si>
  <si>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</si>
  <si>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</si>
  <si>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</si>
  <si>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</si>
  <si>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</si>
  <si>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</si>
  <si>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</si>
  <si>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</si>
  <si>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</si>
  <si>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</si>
  <si>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</si>
  <si>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</si>
  <si>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</si>
  <si>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</si>
  <si>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</si>
  <si>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</si>
  <si>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</si>
  <si>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</si>
  <si>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</si>
  <si>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</si>
  <si>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</si>
  <si>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</si>
  <si>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</si>
  <si>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</si>
  <si>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</si>
  <si>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</si>
  <si>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</si>
  <si>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</si>
  <si>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</si>
  <si>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</si>
  <si>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</si>
  <si>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</si>
  <si>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</si>
  <si>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</si>
  <si>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</si>
  <si>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</si>
  <si>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</si>
  <si>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</si>
  <si>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</si>
  <si>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</si>
  <si>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</si>
  <si>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</si>
  <si>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</si>
  <si>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</si>
  <si>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</si>
  <si>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</si>
  <si>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</si>
  <si>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</si>
  <si>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</si>
  <si>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</si>
  <si>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</si>
  <si>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</si>
  <si>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</si>
  <si>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</si>
  <si>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</si>
  <si>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</si>
  <si>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</si>
  <si>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</si>
  <si>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</si>
  <si>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</si>
  <si>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</si>
  <si>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</si>
  <si>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</si>
  <si>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</si>
  <si>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</si>
  <si>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</si>
  <si>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</si>
  <si>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</si>
  <si>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</si>
  <si>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</si>
  <si>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</si>
  <si>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</si>
  <si>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</si>
  <si>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</si>
  <si>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</si>
  <si>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</si>
  <si>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</si>
  <si>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</si>
  <si>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</si>
  <si>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</si>
  <si>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</si>
  <si>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</si>
  <si>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</si>
  <si>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</si>
  <si>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</si>
  <si>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</si>
  <si>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</si>
  <si>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</si>
  <si>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</si>
  <si>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</si>
  <si>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</si>
  <si>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</si>
  <si>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</si>
  <si>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</si>
  <si>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</si>
  <si>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</si>
  <si>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</si>
  <si>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</si>
  <si>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</si>
  <si>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</si>
  <si>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</si>
  <si>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</si>
  <si>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</si>
  <si>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</si>
  <si>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</si>
  <si>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</si>
  <si>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</si>
  <si>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</si>
  <si>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</si>
  <si>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</si>
  <si>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</si>
  <si>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</si>
  <si>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</si>
  <si>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</si>
  <si>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</si>
  <si>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</si>
  <si>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</si>
  <si>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</si>
  <si>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</si>
  <si>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</si>
  <si>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</si>
  <si>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</si>
  <si>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</si>
  <si>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</si>
  <si>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</si>
  <si>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</si>
  <si>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</si>
  <si>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</si>
  <si>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</si>
  <si>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</si>
  <si>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</si>
  <si>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</si>
  <si>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</si>
  <si>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</si>
  <si>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</si>
  <si>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</si>
  <si>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</si>
  <si>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</si>
  <si>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</si>
  <si>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</si>
  <si>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</si>
  <si>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</si>
  <si>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</si>
  <si>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</si>
  <si>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</si>
  <si>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</si>
  <si>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</si>
  <si>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</si>
  <si>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</si>
  <si>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</si>
  <si>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</si>
  <si>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</si>
  <si>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</si>
  <si>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</si>
  <si>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</si>
  <si>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</si>
  <si>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</si>
  <si>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</si>
  <si>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</si>
  <si>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</si>
  <si>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</si>
  <si>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</si>
  <si>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</si>
  <si>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</si>
  <si>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</si>
  <si>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</si>
  <si>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</si>
  <si>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</si>
  <si>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</si>
  <si>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</si>
  <si>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</si>
  <si>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</si>
  <si>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</si>
  <si>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</si>
  <si>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</si>
  <si>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</si>
  <si>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</si>
  <si>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</si>
  <si>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</si>
  <si>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</si>
  <si>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</si>
  <si>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</si>
  <si>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</si>
  <si>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</si>
  <si>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</si>
  <si>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</si>
  <si>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</si>
  <si>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</si>
  <si>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</si>
  <si>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</si>
  <si>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</si>
  <si>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</si>
  <si>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</si>
  <si>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</si>
  <si>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</si>
  <si>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</si>
  <si>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</si>
  <si>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</si>
  <si>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</si>
  <si>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</si>
  <si>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</si>
  <si>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</si>
  <si>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</si>
  <si>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</si>
  <si>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</si>
  <si>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</si>
  <si>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</si>
  <si>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</si>
  <si>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</si>
  <si>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</si>
  <si>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</si>
  <si>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</si>
  <si>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</si>
  <si>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</si>
  <si>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</si>
  <si>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</si>
  <si>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</si>
  <si>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</si>
  <si>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</si>
  <si>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</si>
  <si>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</si>
  <si>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</si>
  <si>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</si>
  <si>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</si>
  <si>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</si>
  <si>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</si>
  <si>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</si>
  <si>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</si>
  <si>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</si>
  <si>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</si>
  <si>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</si>
  <si>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</si>
  <si>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</si>
  <si>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</si>
  <si>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</si>
  <si>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</si>
  <si>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</si>
  <si>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</si>
  <si>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</si>
  <si>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</si>
  <si>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</si>
  <si>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</si>
  <si>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</si>
  <si>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</si>
  <si>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</si>
  <si>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</si>
  <si>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</si>
  <si>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</si>
  <si>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</si>
  <si>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</si>
  <si>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</si>
  <si>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</si>
  <si>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</si>
  <si>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</si>
  <si>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</si>
  <si>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</si>
  <si>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</si>
  <si>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</si>
  <si>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</si>
  <si>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</si>
  <si>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</si>
  <si>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</si>
  <si>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</si>
  <si>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</si>
  <si>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</si>
  <si>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</si>
  <si>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</si>
  <si>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</si>
  <si>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</si>
  <si>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</si>
  <si>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</si>
  <si>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</si>
  <si>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</si>
  <si>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</si>
  <si>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</si>
  <si>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</si>
  <si>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</si>
  <si>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</si>
  <si>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</si>
  <si>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</si>
  <si>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</si>
  <si>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</si>
  <si>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</si>
  <si>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</si>
  <si>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</si>
  <si>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</si>
  <si>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</si>
  <si>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</si>
  <si>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</si>
  <si>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</si>
  <si>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</si>
  <si>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</si>
  <si>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</si>
  <si>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</si>
  <si>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</si>
  <si>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</si>
  <si>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</si>
  <si>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</si>
  <si>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</si>
  <si>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</si>
  <si>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</si>
  <si>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</si>
  <si>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</si>
  <si>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</si>
  <si>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</si>
  <si>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</si>
  <si>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</si>
  <si>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</si>
  <si>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</si>
  <si>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</si>
  <si>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</si>
  <si>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</si>
  <si>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</si>
  <si>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</si>
  <si>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</si>
  <si>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</si>
  <si>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</si>
  <si>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</si>
  <si>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</si>
  <si>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</si>
  <si>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</si>
  <si>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</si>
  <si>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</si>
  <si>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</si>
  <si>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</si>
  <si>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</si>
  <si>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</si>
  <si>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</si>
  <si>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</si>
  <si>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</si>
  <si>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</si>
  <si>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</si>
  <si>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</si>
  <si>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</si>
  <si>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</si>
  <si>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</si>
  <si>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</si>
  <si>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</si>
  <si>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</si>
  <si>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</si>
  <si>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</si>
  <si>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</si>
  <si>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</si>
  <si>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</si>
  <si>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</si>
  <si>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</si>
  <si>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</si>
  <si>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</si>
  <si>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</si>
  <si>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</si>
  <si>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</si>
  <si>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</si>
  <si>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</si>
  <si>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</si>
  <si>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</si>
  <si>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</si>
  <si>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</si>
  <si>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</si>
  <si>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</si>
  <si>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</si>
  <si>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</si>
  <si>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</si>
  <si>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</si>
  <si>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</si>
  <si>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</si>
  <si>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</si>
  <si>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</si>
  <si>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</si>
  <si>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</si>
  <si>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</si>
  <si>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</si>
  <si>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</si>
  <si>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</si>
  <si>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</si>
  <si>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</si>
  <si>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</si>
  <si>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</si>
  <si>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</si>
  <si>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</si>
  <si>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</si>
  <si>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</si>
  <si>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</si>
  <si>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</si>
  <si>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</si>
  <si>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</si>
  <si>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</si>
  <si>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</si>
  <si>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</si>
  <si>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</si>
  <si>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</si>
  <si>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</si>
  <si>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</si>
  <si>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</si>
  <si>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</si>
  <si>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</si>
  <si>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</si>
  <si>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</si>
  <si>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</si>
  <si>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</si>
  <si>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</si>
  <si>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</si>
  <si>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</si>
  <si>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</si>
  <si>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</si>
  <si>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</si>
  <si>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</si>
  <si>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</si>
  <si>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</si>
  <si>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</si>
  <si>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</si>
  <si>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</si>
  <si>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</si>
  <si>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</si>
  <si>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</si>
  <si>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</si>
  <si>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</si>
  <si>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</si>
  <si>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</si>
  <si>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</si>
  <si>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</si>
  <si>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</si>
  <si>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</si>
  <si>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</si>
  <si>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</si>
  <si>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</si>
  <si>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</si>
  <si>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</si>
  <si>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</si>
  <si>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</si>
  <si>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</si>
  <si>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</si>
  <si>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</si>
  <si>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</si>
  <si>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</si>
  <si>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</si>
  <si>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</si>
  <si>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</si>
  <si>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</si>
  <si>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</si>
  <si>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</si>
  <si>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</si>
  <si>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</si>
  <si>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</si>
  <si>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</si>
  <si>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</si>
  <si>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</si>
  <si>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</si>
  <si>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</si>
  <si>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</si>
  <si>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</si>
  <si>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</si>
  <si>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</si>
  <si>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</si>
  <si>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</si>
  <si>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</si>
  <si>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</si>
  <si>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</si>
  <si>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</si>
  <si>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</si>
  <si>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</si>
  <si>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</si>
  <si>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</si>
  <si>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</si>
  <si>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</si>
  <si>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</si>
  <si>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</si>
  <si>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</si>
  <si>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</si>
  <si>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</si>
  <si>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</si>
  <si>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</si>
  <si>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</si>
  <si>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</si>
  <si>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</si>
  <si>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</si>
  <si>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</si>
  <si>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</si>
  <si>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</si>
  <si>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</si>
  <si>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</si>
  <si>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</si>
  <si>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</si>
  <si>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</si>
  <si>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</si>
  <si>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</si>
  <si>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</si>
  <si>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</si>
  <si>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</si>
  <si>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</si>
  <si>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</si>
  <si>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</si>
  <si>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</si>
  <si>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</si>
  <si>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</si>
  <si>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</si>
  <si>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</si>
  <si>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</si>
  <si>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</si>
  <si>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</si>
  <si>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</si>
  <si>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</si>
  <si>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</si>
  <si>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</si>
  <si>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</si>
  <si>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</si>
  <si>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</si>
  <si>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</si>
  <si>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</si>
  <si>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</si>
  <si>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</si>
  <si>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</si>
  <si>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</si>
  <si>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</si>
  <si>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</si>
  <si>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</si>
  <si>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</si>
  <si>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</si>
  <si>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</si>
  <si>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</si>
  <si>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</si>
  <si>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</si>
  <si>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</si>
  <si>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</si>
  <si>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</si>
  <si>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</si>
  <si>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</si>
  <si>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</si>
  <si>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</si>
  <si>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</si>
  <si>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</si>
  <si>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</si>
  <si>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</si>
  <si>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</si>
  <si>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</si>
  <si>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</si>
  <si>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</si>
  <si>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</si>
  <si>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</si>
  <si>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</si>
  <si>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</si>
  <si>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</si>
  <si>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</si>
  <si>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</si>
  <si>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</si>
  <si>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</si>
  <si>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</si>
  <si>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</si>
  <si>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</si>
  <si>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</si>
  <si>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</si>
  <si>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</si>
  <si>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</si>
  <si>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</si>
  <si>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</si>
  <si>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</si>
  <si>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</si>
  <si>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</si>
  <si>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</si>
  <si>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</si>
  <si>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</si>
  <si>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</si>
  <si>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</si>
  <si>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</si>
  <si>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</si>
  <si>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</si>
  <si>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</si>
  <si>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</si>
  <si>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</si>
  <si>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</si>
  <si>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</si>
  <si>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</si>
  <si>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</si>
  <si>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</si>
  <si>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</si>
  <si>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</si>
  <si>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</si>
  <si>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</si>
  <si>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</si>
  <si>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</si>
  <si>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</si>
  <si>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</si>
  <si>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</si>
  <si>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</si>
  <si>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</si>
  <si>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</si>
  <si>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</si>
  <si>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</si>
  <si>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</si>
  <si>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</si>
  <si>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</si>
  <si>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</si>
  <si>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</si>
  <si>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</si>
  <si>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</si>
  <si>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</si>
  <si>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</si>
  <si>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</si>
  <si>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</si>
  <si>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</si>
  <si>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</si>
  <si>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</si>
  <si>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</si>
  <si>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</si>
  <si>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</si>
  <si>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</si>
  <si>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</si>
  <si>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</si>
  <si>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</si>
  <si>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</si>
  <si>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</si>
  <si>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</si>
  <si>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</si>
  <si>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</si>
  <si>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</si>
  <si>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</si>
  <si>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</si>
  <si>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</si>
  <si>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</si>
  <si>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</si>
  <si>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</si>
  <si>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</si>
  <si>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</si>
  <si>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</si>
  <si>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</si>
  <si>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</si>
  <si>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</si>
  <si>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</si>
  <si>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</si>
  <si>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</si>
  <si>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</si>
  <si>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</si>
  <si>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</si>
  <si>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</si>
  <si>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</si>
  <si>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</si>
  <si>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</si>
  <si>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</si>
  <si>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</si>
  <si>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</si>
  <si>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</si>
  <si>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</si>
  <si>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</si>
  <si>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</si>
  <si>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</si>
  <si>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</si>
  <si>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</si>
  <si>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</si>
  <si>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</si>
  <si>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</si>
  <si>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</si>
  <si>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</si>
  <si>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</si>
  <si>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</si>
  <si>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</si>
  <si>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</si>
  <si>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</si>
  <si>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</si>
  <si>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</si>
  <si>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</si>
  <si>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</si>
  <si>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</si>
  <si>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</si>
  <si>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</si>
  <si>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</si>
  <si>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</si>
  <si>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</si>
  <si>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</si>
  <si>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</si>
  <si>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</si>
  <si>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</si>
  <si>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</si>
  <si>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</si>
  <si>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</si>
  <si>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</si>
  <si>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</si>
  <si>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</si>
  <si>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</si>
  <si>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</si>
  <si>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</si>
  <si>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</si>
  <si>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</si>
  <si>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</si>
  <si>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</si>
  <si>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</si>
  <si>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</si>
  <si>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</si>
  <si>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</si>
  <si>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</si>
  <si>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</si>
  <si>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</si>
  <si>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</si>
  <si>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</si>
  <si>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</si>
  <si>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</si>
  <si>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</si>
  <si>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</si>
  <si>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</si>
  <si>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</si>
  <si>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</si>
  <si>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</si>
  <si>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</si>
  <si>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</si>
  <si>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</si>
  <si>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</si>
  <si>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</si>
  <si>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</si>
  <si>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</si>
  <si>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</si>
  <si>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</si>
  <si>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</si>
  <si>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</si>
  <si>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</si>
  <si>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</si>
  <si>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</si>
  <si>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</si>
  <si>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</si>
  <si>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</si>
  <si>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</si>
  <si>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</si>
  <si>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</si>
  <si>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</si>
  <si>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</si>
  <si>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</si>
  <si>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</si>
  <si>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</si>
  <si>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</si>
  <si>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</si>
  <si>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</si>
  <si>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</si>
  <si>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</si>
  <si>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</si>
  <si>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</si>
  <si>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</si>
  <si>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</si>
  <si>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</si>
  <si>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</si>
  <si>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</si>
  <si>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</si>
  <si>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</si>
  <si>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</si>
  <si>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</si>
  <si>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</si>
  <si>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</si>
  <si>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</si>
  <si>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</si>
  <si>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</si>
  <si>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</si>
  <si>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</si>
  <si>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</si>
  <si>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</si>
  <si>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</si>
  <si>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</si>
  <si>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</si>
  <si>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</si>
  <si>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</si>
  <si>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</si>
  <si>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</si>
  <si>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</si>
  <si>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</si>
  <si>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</si>
  <si>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</si>
  <si>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</si>
  <si>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</si>
  <si>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</si>
  <si>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</si>
  <si>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</si>
  <si>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</si>
  <si>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</si>
  <si>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</si>
  <si>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</si>
  <si>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</si>
  <si>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</si>
  <si>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</si>
  <si>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</si>
  <si>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</si>
  <si>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</si>
  <si>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</si>
  <si>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</si>
  <si>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</si>
  <si>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</si>
  <si>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</si>
  <si>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</si>
  <si>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</si>
  <si>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</si>
  <si>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</si>
  <si>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</si>
  <si>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</si>
  <si>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</si>
  <si>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</si>
  <si>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</si>
  <si>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</si>
  <si>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</si>
  <si>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</si>
  <si>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</si>
  <si>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</si>
  <si>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</si>
  <si>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</si>
  <si>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</si>
  <si>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</si>
  <si>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</si>
  <si>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</si>
  <si>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</si>
  <si>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</si>
  <si>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</si>
  <si>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</si>
  <si>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</si>
  <si>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</si>
  <si>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</si>
  <si>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</si>
  <si>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</si>
  <si>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</si>
  <si>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</si>
  <si>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</si>
  <si>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</si>
  <si>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</si>
  <si>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</si>
  <si>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</si>
  <si>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</si>
  <si>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</si>
  <si>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</si>
  <si>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</si>
  <si>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</si>
  <si>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</si>
  <si>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</si>
  <si>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</si>
  <si>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</si>
  <si>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</si>
  <si>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</si>
  <si>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</si>
  <si>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</si>
  <si>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</si>
  <si>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</si>
  <si>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</si>
  <si>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</si>
  <si>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</si>
  <si>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</si>
  <si>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</si>
  <si>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</si>
  <si>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</si>
  <si>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</si>
  <si>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</si>
  <si>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</si>
  <si>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</si>
  <si>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</si>
  <si>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</si>
  <si>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</si>
  <si>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</si>
  <si>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</si>
  <si>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</si>
  <si>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</si>
  <si>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</si>
  <si>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</si>
  <si>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</si>
  <si>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</si>
  <si>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</si>
  <si>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</si>
  <si>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</si>
  <si>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</si>
  <si>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</si>
  <si>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</si>
  <si>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</si>
  <si>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</si>
  <si>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</si>
  <si>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</si>
  <si>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</si>
  <si>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</si>
  <si>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</si>
  <si>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</si>
  <si>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</si>
  <si>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</si>
  <si>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</si>
  <si>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</si>
  <si>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</si>
  <si>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</si>
  <si>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</si>
  <si>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</si>
  <si>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</si>
  <si>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</si>
  <si>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</si>
  <si>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</si>
  <si>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</si>
  <si>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</si>
  <si>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</si>
  <si>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</si>
  <si>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</si>
  <si>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</si>
  <si>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</si>
  <si>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</si>
  <si>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</si>
  <si>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</si>
  <si>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</si>
  <si>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</si>
  <si>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</si>
  <si>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</si>
  <si>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</si>
  <si>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</si>
  <si>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</si>
  <si>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</si>
  <si>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</si>
  <si>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</si>
  <si>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</si>
  <si>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</si>
  <si>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</si>
  <si>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</si>
  <si>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</si>
  <si>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</si>
  <si>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</si>
  <si>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</si>
  <si>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</si>
  <si>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</si>
  <si>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</si>
  <si>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</si>
  <si>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</si>
  <si>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</si>
  <si>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</si>
  <si>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</si>
  <si>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</si>
  <si>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</si>
  <si>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</si>
  <si>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</si>
  <si>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</si>
  <si>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</si>
  <si>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</si>
  <si>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</si>
  <si>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</si>
  <si>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</si>
  <si>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</si>
  <si>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</si>
  <si>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</si>
  <si>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</si>
  <si>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</si>
  <si>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</si>
  <si>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</si>
  <si>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</si>
  <si>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</si>
  <si>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</si>
  <si>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</si>
  <si>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</si>
  <si>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</si>
  <si>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</si>
  <si>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</si>
  <si>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</si>
  <si>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</si>
  <si>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</si>
  <si>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</si>
  <si>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</si>
  <si>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</si>
  <si>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</si>
  <si>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</si>
  <si>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</si>
  <si>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</si>
  <si>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</si>
  <si>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</si>
  <si>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</si>
  <si>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</si>
  <si>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</si>
  <si>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</si>
  <si>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</si>
  <si>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</si>
  <si>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</si>
  <si>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</si>
  <si>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</si>
  <si>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</si>
  <si>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</si>
  <si>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</si>
  <si>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</si>
  <si>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</si>
  <si>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</si>
  <si>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</si>
  <si>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</si>
  <si>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</si>
  <si>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</si>
  <si>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</si>
  <si>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</si>
  <si>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</si>
  <si>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</si>
  <si>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</si>
  <si>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</si>
  <si>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</si>
  <si>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</si>
  <si>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</si>
  <si>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</si>
  <si>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</si>
  <si>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</si>
  <si>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</si>
  <si>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</si>
  <si>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</si>
  <si>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</si>
  <si>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</si>
  <si>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</si>
  <si>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</si>
  <si>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</si>
  <si>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</si>
  <si>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</si>
  <si>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</si>
  <si>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</si>
  <si>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</si>
  <si>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</si>
  <si>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</si>
  <si>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</si>
  <si>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</si>
  <si>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</si>
  <si>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</si>
  <si>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</si>
  <si>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</si>
  <si>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</si>
  <si>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</si>
  <si>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</si>
  <si>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</si>
  <si>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</si>
  <si>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</si>
  <si>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</si>
  <si>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</si>
  <si>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</si>
  <si>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</si>
  <si>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</si>
  <si>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</si>
  <si>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</si>
  <si>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</si>
  <si>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</si>
  <si>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</si>
  <si>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</si>
  <si>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</si>
  <si>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</si>
  <si>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</si>
  <si>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</si>
  <si>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</si>
  <si>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</si>
  <si>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</si>
  <si>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</si>
  <si>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</si>
  <si>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</si>
  <si>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</si>
  <si>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</si>
  <si>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</si>
  <si>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</si>
  <si>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</si>
  <si>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</si>
  <si>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</si>
  <si>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</si>
  <si>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</si>
  <si>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</si>
  <si>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</si>
  <si>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</si>
  <si>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</si>
  <si>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</si>
  <si>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</si>
  <si>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</si>
  <si>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</si>
  <si>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</si>
  <si>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</si>
  <si>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</si>
  <si>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</si>
  <si>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</si>
  <si>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</si>
  <si>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</si>
  <si>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</si>
  <si>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</si>
  <si>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</si>
  <si>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</si>
  <si>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</si>
  <si>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</si>
  <si>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</si>
  <si>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</si>
  <si>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</si>
  <si>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</si>
  <si>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</si>
  <si>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</si>
  <si>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</si>
  <si>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</si>
  <si>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</si>
  <si>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</si>
  <si>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</si>
  <si>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</si>
  <si>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</si>
  <si>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</si>
  <si>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</si>
  <si>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</si>
  <si>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</si>
  <si>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</si>
  <si>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</si>
  <si>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</si>
  <si>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</si>
  <si>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</si>
  <si>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</si>
  <si>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</si>
  <si>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</si>
  <si>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</si>
  <si>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</si>
  <si>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</si>
  <si>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</si>
  <si>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</si>
  <si>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</si>
  <si>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</si>
  <si>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</si>
  <si>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</si>
  <si>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</si>
  <si>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</si>
  <si>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</si>
  <si>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</si>
  <si>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</si>
  <si>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</si>
  <si>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</si>
  <si>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</si>
  <si>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</si>
  <si>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</si>
  <si>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</si>
  <si>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</si>
  <si>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</si>
  <si>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</si>
  <si>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</si>
  <si>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</si>
  <si>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</si>
  <si>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</si>
  <si>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</si>
  <si>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</si>
  <si>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</si>
  <si>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</si>
  <si>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</si>
  <si>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</si>
  <si>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</si>
  <si>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</si>
  <si>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</si>
  <si>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</si>
  <si>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</si>
  <si>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</si>
  <si>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</si>
  <si>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</si>
  <si>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</si>
  <si>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</si>
  <si>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</si>
  <si>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</si>
  <si>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</si>
  <si>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</si>
  <si>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</si>
  <si>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</si>
  <si>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</si>
  <si>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</si>
  <si>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</si>
  <si>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</si>
  <si>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</si>
  <si>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</si>
  <si>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</si>
  <si>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</si>
  <si>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</si>
  <si>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</si>
  <si>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</si>
  <si>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</si>
  <si>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</si>
  <si>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</si>
  <si>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</si>
  <si>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</si>
  <si>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</si>
  <si>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</si>
  <si>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</si>
  <si>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</si>
  <si>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</si>
  <si>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</si>
  <si>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</si>
  <si>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</si>
  <si>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</si>
  <si>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</si>
  <si>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</si>
  <si>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</si>
  <si>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</si>
  <si>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</si>
  <si>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</si>
  <si>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</si>
  <si>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</si>
  <si>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</si>
  <si>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</si>
  <si>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</si>
  <si>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</si>
  <si>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</si>
  <si>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</si>
  <si>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</si>
  <si>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</si>
  <si>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</si>
  <si>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</si>
  <si>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</si>
  <si>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</si>
  <si>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</si>
  <si>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</si>
  <si>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</si>
  <si>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</si>
  <si>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</si>
  <si>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</si>
  <si>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</si>
  <si>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</si>
  <si>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</si>
  <si>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</si>
  <si>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</si>
  <si>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</si>
  <si>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</si>
  <si>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</si>
  <si>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</si>
  <si>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</si>
  <si>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</si>
  <si>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</si>
  <si>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</si>
  <si>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</si>
  <si>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</si>
  <si>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</si>
  <si>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</si>
  <si>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</si>
  <si>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</si>
  <si>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</si>
  <si>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</si>
  <si>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</si>
  <si>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</si>
  <si>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</si>
  <si>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</si>
  <si>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</si>
  <si>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</si>
  <si>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</si>
  <si>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</si>
  <si>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</si>
  <si>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</si>
  <si>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</si>
  <si>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</si>
  <si>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</si>
  <si>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</si>
  <si>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</si>
  <si>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</si>
  <si>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</si>
  <si>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</si>
  <si>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</si>
  <si>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</si>
  <si>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</si>
  <si>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</si>
  <si>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</si>
  <si>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</si>
  <si>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</si>
  <si>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</si>
  <si>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</si>
  <si>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</si>
  <si>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</si>
  <si>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</si>
  <si>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</si>
  <si>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</si>
  <si>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</si>
  <si>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</si>
  <si>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</si>
  <si>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</si>
  <si>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</si>
  <si>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</si>
  <si>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</si>
  <si>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</si>
  <si>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</si>
  <si>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</si>
  <si>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</si>
  <si>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</si>
  <si>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</si>
  <si>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</si>
  <si>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</si>
  <si>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</si>
  <si>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</si>
  <si>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</si>
  <si>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</si>
  <si>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</si>
  <si>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</si>
  <si>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</si>
  <si>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</si>
  <si>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</si>
  <si>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</si>
  <si>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</si>
  <si>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</si>
  <si>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</si>
  <si>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</si>
  <si>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</si>
  <si>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</si>
  <si>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</si>
  <si>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</si>
  <si>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</si>
  <si>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</si>
  <si>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</si>
  <si>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</si>
  <si>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</si>
  <si>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</si>
  <si>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</si>
  <si>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</si>
  <si>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</si>
  <si>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</si>
  <si>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</si>
  <si>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</si>
  <si>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</si>
  <si>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</si>
  <si>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</si>
  <si>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</si>
  <si>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</si>
  <si>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</si>
  <si>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</si>
  <si>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</si>
  <si>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</si>
  <si>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</si>
  <si>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</si>
  <si>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</si>
  <si>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</si>
  <si>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</si>
  <si>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</si>
  <si>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</si>
  <si>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</si>
  <si>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</si>
  <si>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</si>
  <si>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</si>
  <si>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</si>
  <si>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</si>
  <si>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</si>
  <si>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</si>
  <si>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</si>
  <si>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</si>
  <si>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</si>
  <si>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</si>
  <si>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</si>
  <si>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</si>
  <si>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</si>
  <si>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</si>
  <si>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</si>
  <si>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</si>
  <si>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</si>
  <si>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</si>
  <si>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</si>
  <si>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</si>
  <si>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</si>
  <si>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</si>
  <si>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</si>
  <si>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</si>
  <si>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</si>
  <si>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</si>
  <si>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</si>
  <si>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</si>
  <si>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</si>
  <si>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</si>
  <si>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</si>
  <si>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</si>
  <si>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</si>
  <si>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</si>
  <si>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</si>
  <si>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</si>
  <si>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</si>
  <si>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</si>
  <si>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</si>
  <si>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</si>
  <si>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</si>
  <si>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</si>
  <si>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</si>
  <si>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</si>
  <si>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</si>
  <si>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</si>
  <si>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</si>
  <si>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</si>
  <si>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</si>
  <si>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</si>
  <si>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</si>
  <si>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</si>
  <si>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</si>
  <si>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</si>
  <si>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</si>
  <si>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</si>
  <si>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</si>
  <si>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</si>
  <si>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</si>
  <si>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</si>
  <si>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</si>
  <si>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</si>
  <si>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</si>
  <si>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</si>
  <si>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</si>
  <si>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</si>
  <si>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</si>
  <si>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</si>
  <si>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</si>
  <si>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</si>
  <si>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</si>
  <si>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</si>
  <si>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</si>
  <si>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</si>
  <si>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</si>
  <si>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</si>
  <si>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</si>
  <si>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</si>
  <si>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</si>
  <si>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</si>
  <si>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</si>
  <si>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</si>
  <si>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</si>
  <si>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</si>
  <si>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</si>
  <si>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</si>
  <si>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</si>
  <si>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</si>
  <si>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</si>
  <si>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</si>
  <si>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</si>
  <si>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</si>
  <si>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</si>
  <si>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</si>
  <si>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</si>
  <si>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</si>
  <si>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</si>
  <si>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</si>
  <si>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</si>
  <si>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</si>
  <si>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</si>
  <si>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</si>
  <si>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</si>
  <si>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</si>
  <si>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</si>
  <si>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</si>
  <si>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</si>
  <si>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</si>
  <si>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</si>
  <si>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</si>
  <si>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</si>
  <si>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</si>
  <si>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</si>
  <si>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</si>
  <si>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</si>
  <si>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</si>
  <si>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</si>
  <si>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</si>
  <si>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</si>
  <si>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</si>
  <si>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</si>
  <si>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</si>
  <si>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</si>
  <si>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</si>
  <si>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</si>
  <si>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</si>
  <si>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</si>
  <si>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</si>
  <si>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</si>
  <si>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</si>
  <si>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</si>
  <si>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</si>
  <si>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</si>
  <si>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</si>
  <si>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</si>
  <si>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</si>
  <si>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</si>
  <si>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</si>
  <si>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</si>
  <si>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</si>
  <si>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</si>
  <si>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</si>
  <si>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</si>
  <si>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</si>
  <si>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</si>
  <si>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</si>
  <si>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</si>
  <si>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</si>
  <si>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</si>
  <si>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</si>
  <si>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</si>
  <si>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</si>
  <si>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</si>
  <si>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</si>
  <si>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</si>
  <si>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</si>
  <si>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</si>
  <si>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</si>
  <si>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</si>
  <si>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</si>
  <si>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</si>
  <si>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</si>
  <si>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</si>
  <si>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</si>
  <si>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</si>
  <si>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</si>
  <si>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</si>
  <si>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</si>
  <si>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</si>
  <si>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</si>
  <si>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</si>
  <si>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</si>
  <si>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</si>
  <si>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</si>
  <si>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</si>
  <si>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</si>
  <si>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</si>
  <si>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</si>
  <si>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</si>
  <si>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</si>
  <si>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</si>
  <si>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</si>
  <si>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</si>
  <si>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</si>
  <si>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</si>
  <si>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</si>
  <si>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</si>
  <si>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</si>
  <si>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</si>
  <si>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</si>
  <si>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</si>
  <si>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</si>
  <si>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</si>
  <si>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</si>
  <si>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</si>
  <si>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</si>
  <si>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</si>
  <si>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</si>
  <si>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</si>
  <si>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</si>
  <si>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</si>
  <si>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</si>
  <si>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</si>
  <si>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</si>
  <si>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</si>
  <si>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</si>
  <si>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</si>
  <si>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</si>
  <si>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</si>
  <si>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</si>
  <si>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</si>
  <si>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</si>
  <si>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</si>
  <si>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</si>
  <si>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</si>
  <si>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</si>
  <si>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</si>
  <si>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</si>
  <si>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</si>
  <si>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</si>
  <si>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</si>
  <si>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</si>
  <si>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</si>
  <si>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</si>
  <si>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</si>
  <si>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</si>
  <si>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</si>
  <si>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</si>
  <si>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</si>
  <si>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</si>
  <si>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</si>
  <si>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</si>
  <si>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</si>
  <si>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</si>
  <si>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</si>
  <si>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</si>
  <si>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</si>
  <si>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</si>
  <si>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</si>
  <si>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</si>
  <si>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</si>
  <si>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</si>
  <si>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</si>
  <si>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</si>
  <si>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</si>
  <si>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</si>
  <si>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</si>
  <si>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</si>
  <si>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</si>
  <si>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</si>
  <si>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</si>
  <si>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</si>
  <si>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</si>
  <si>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</si>
  <si>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</si>
  <si>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</si>
  <si>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</si>
  <si>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</si>
  <si>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</si>
  <si>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</si>
  <si>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</si>
  <si>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</si>
  <si>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</si>
  <si>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</si>
  <si>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</si>
  <si>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</si>
  <si>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</si>
  <si>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</si>
  <si>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</si>
  <si>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</si>
  <si>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</si>
  <si>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</si>
  <si>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</si>
  <si>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</si>
  <si>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</si>
  <si>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</si>
  <si>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</si>
  <si>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</si>
  <si>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</si>
  <si>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</si>
  <si>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</si>
  <si>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</si>
  <si>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</si>
  <si>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</si>
  <si>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</si>
  <si>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</si>
  <si>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</si>
  <si>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</si>
  <si>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</si>
  <si>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</si>
  <si>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</si>
  <si>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</si>
  <si>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</si>
  <si>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</si>
  <si>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</si>
  <si>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</si>
  <si>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</si>
  <si>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</si>
  <si>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</si>
  <si>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</si>
  <si>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</si>
  <si>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</si>
  <si>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</si>
  <si>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</si>
  <si>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</si>
  <si>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</si>
  <si>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</si>
  <si>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</si>
  <si>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</si>
  <si>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</si>
  <si>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</si>
  <si>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</si>
  <si>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</si>
  <si>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</si>
  <si>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</si>
  <si>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</si>
  <si>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</si>
  <si>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</si>
  <si>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</si>
  <si>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</si>
  <si>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</si>
  <si>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</si>
  <si>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</si>
  <si>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</si>
  <si>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</si>
  <si>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</si>
  <si>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</si>
  <si>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</si>
  <si>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</si>
  <si>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</si>
  <si>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</si>
  <si>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</si>
  <si>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</si>
  <si>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</si>
  <si>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</si>
  <si>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</si>
  <si>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</si>
  <si>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</si>
  <si>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</si>
  <si>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</si>
  <si>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</si>
  <si>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</si>
  <si>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</si>
  <si>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</si>
  <si>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</si>
  <si>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</si>
  <si>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</si>
  <si>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</si>
  <si>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</si>
  <si>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</si>
  <si>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</si>
  <si>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</si>
  <si>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</si>
  <si>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</si>
  <si>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</si>
  <si>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</si>
  <si>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</si>
  <si>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</si>
  <si>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</si>
  <si>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</si>
  <si>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</si>
  <si>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</si>
  <si>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</si>
  <si>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</si>
  <si>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</si>
  <si>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</si>
  <si>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</si>
  <si>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</si>
  <si>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</si>
  <si>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</si>
  <si>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</si>
  <si>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</si>
  <si>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</si>
  <si>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</si>
  <si>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</si>
  <si>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</si>
  <si>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</si>
  <si>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</si>
  <si>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</si>
  <si>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</si>
  <si>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</si>
  <si>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</si>
  <si>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</si>
  <si>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</si>
  <si>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</si>
  <si>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</si>
  <si>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</si>
  <si>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</si>
  <si>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</si>
  <si>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</si>
  <si>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</si>
  <si>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</si>
  <si>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</si>
  <si>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</si>
  <si>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</si>
  <si>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</si>
  <si>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</si>
  <si>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</si>
  <si>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</si>
  <si>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</si>
  <si>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</si>
  <si>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</si>
  <si>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</si>
  <si>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</si>
  <si>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</si>
  <si>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</si>
  <si>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</si>
  <si>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</si>
  <si>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</si>
  <si>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</si>
  <si>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</si>
  <si>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</si>
  <si>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</si>
  <si>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</si>
  <si>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</si>
  <si>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</si>
  <si>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</si>
  <si>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</si>
  <si>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</si>
  <si>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</si>
  <si>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</si>
  <si>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</si>
  <si>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</si>
  <si>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</si>
  <si>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</si>
  <si>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</si>
  <si>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</si>
  <si>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</si>
  <si>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</si>
  <si>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</si>
  <si>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</si>
  <si>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</si>
  <si>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</si>
  <si>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</si>
  <si>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</si>
  <si>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</si>
  <si>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</si>
  <si>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</si>
  <si>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</si>
  <si>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</si>
  <si>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</si>
  <si>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</si>
  <si>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</si>
  <si>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</si>
  <si>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</si>
  <si>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</si>
  <si>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</si>
  <si>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</si>
  <si>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</si>
  <si>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</si>
  <si>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</si>
  <si>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</si>
  <si>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</si>
  <si>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</si>
  <si>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</si>
  <si>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</si>
  <si>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</si>
  <si>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</si>
  <si>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</si>
  <si>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</si>
  <si>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</si>
  <si>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</si>
  <si>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</si>
  <si>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</si>
  <si>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</si>
  <si>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</si>
  <si>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</si>
  <si>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</si>
  <si>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</si>
  <si>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</si>
  <si>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</si>
  <si>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</si>
  <si>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</si>
  <si>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</si>
  <si>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</si>
  <si>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</si>
  <si>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</si>
  <si>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</si>
  <si>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</si>
  <si>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</si>
  <si>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</si>
  <si>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</si>
  <si>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</si>
  <si>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</si>
  <si>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</si>
  <si>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</si>
  <si>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</si>
  <si>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</si>
  <si>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</si>
  <si>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</si>
  <si>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</si>
  <si>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</si>
  <si>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</si>
  <si>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</si>
  <si>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</si>
  <si>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</si>
  <si>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</si>
  <si>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</si>
  <si>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</si>
  <si>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</si>
  <si>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</si>
  <si>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</si>
  <si>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</si>
  <si>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</si>
  <si>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</si>
  <si>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</si>
  <si>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</si>
  <si>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</si>
  <si>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</si>
  <si>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</si>
  <si>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</si>
  <si>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</si>
  <si>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</si>
  <si>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</si>
  <si>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</si>
  <si>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</si>
  <si>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</si>
  <si>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</si>
  <si>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</si>
  <si>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</si>
  <si>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</si>
  <si>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</si>
  <si>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</si>
  <si>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</si>
  <si>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</si>
  <si>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</si>
  <si>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</si>
  <si>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</si>
  <si>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</si>
  <si>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</si>
  <si>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</si>
  <si>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</si>
  <si>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</si>
  <si>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</si>
  <si>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</si>
  <si>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</si>
  <si>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</si>
  <si>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</si>
  <si>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</si>
  <si>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</si>
  <si>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</si>
  <si>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</si>
  <si>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</si>
  <si>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</si>
  <si>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</si>
  <si>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</si>
  <si>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</si>
  <si>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</si>
  <si>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</si>
  <si>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</si>
  <si>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</si>
  <si>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</si>
  <si>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</si>
  <si>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</si>
  <si>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</si>
  <si>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</si>
  <si>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</si>
  <si>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</si>
  <si>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</si>
  <si>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</si>
  <si>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</si>
  <si>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</si>
  <si>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</si>
  <si>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</si>
  <si>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</si>
  <si>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</si>
  <si>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</si>
  <si>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</si>
  <si>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</si>
  <si>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</si>
  <si>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</si>
  <si>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</si>
  <si>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</si>
  <si>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</si>
  <si>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</si>
  <si>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</si>
  <si>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</si>
  <si>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</si>
  <si>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</si>
  <si>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</si>
  <si>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</si>
  <si>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</si>
  <si>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</si>
  <si>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</si>
  <si>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</si>
  <si>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</si>
  <si>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</si>
  <si>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</si>
  <si>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</si>
  <si>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</si>
  <si>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</si>
  <si>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</si>
  <si>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</si>
  <si>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</si>
  <si>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</si>
  <si>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</si>
  <si>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</si>
  <si>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</si>
  <si>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</si>
  <si>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</si>
  <si>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</si>
  <si>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</si>
  <si>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</si>
  <si>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</si>
  <si>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</si>
  <si>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</si>
  <si>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</si>
  <si>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</si>
  <si>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</si>
  <si>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</si>
  <si>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</si>
  <si>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</si>
  <si>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</si>
  <si>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</si>
  <si>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</si>
  <si>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</si>
  <si>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</si>
  <si>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</si>
  <si>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</si>
  <si>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</si>
  <si>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</si>
  <si>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</si>
  <si>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</si>
  <si>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</si>
  <si>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</si>
  <si>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</si>
  <si>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</si>
  <si>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</si>
  <si>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</si>
  <si>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</si>
  <si>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</si>
  <si>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</si>
  <si>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</si>
  <si>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</si>
  <si>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</si>
  <si>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</si>
  <si>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</si>
  <si>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</si>
  <si>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</si>
  <si>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</si>
  <si>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</si>
  <si>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</si>
  <si>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</si>
  <si>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</si>
  <si>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</si>
  <si>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</si>
  <si>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</si>
  <si>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</si>
  <si>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</si>
  <si>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</si>
  <si>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</si>
  <si>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</si>
  <si>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</si>
  <si>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</si>
  <si>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</si>
  <si>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</si>
  <si>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</si>
  <si>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</si>
  <si>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</si>
  <si>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</si>
  <si>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</si>
  <si>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</si>
  <si>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</si>
  <si>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</si>
  <si>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</si>
  <si>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</si>
  <si>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</si>
  <si>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</si>
  <si>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</si>
  <si>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</si>
  <si>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</si>
  <si>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</si>
  <si>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</si>
  <si>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</si>
  <si>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</si>
  <si>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</si>
  <si>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</si>
  <si>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</si>
  <si>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</si>
  <si>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</si>
  <si>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</si>
  <si>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</si>
  <si>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</si>
  <si>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</si>
  <si>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</si>
  <si>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</si>
  <si>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</si>
  <si>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</si>
  <si>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</si>
  <si>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</si>
  <si>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</si>
  <si>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</si>
  <si>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</si>
  <si>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</si>
  <si>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</si>
  <si>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</si>
  <si>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</si>
  <si>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</si>
  <si>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</si>
  <si>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</si>
  <si>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</si>
  <si>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</si>
  <si>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</si>
  <si>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</si>
  <si>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</si>
  <si>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</si>
  <si>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</si>
  <si>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</si>
  <si>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</si>
  <si>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</si>
  <si>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</si>
  <si>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</si>
  <si>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</si>
  <si>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</si>
  <si>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</si>
  <si>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</si>
  <si>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</si>
  <si>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</si>
  <si>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</si>
  <si>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</si>
  <si>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</si>
  <si>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</si>
  <si>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</si>
  <si>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</si>
  <si>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</si>
  <si>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</si>
  <si>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</si>
  <si>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</si>
  <si>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</si>
  <si>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</si>
  <si>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</si>
  <si>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</si>
  <si>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</si>
  <si>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</si>
  <si>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</si>
  <si>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</si>
  <si>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</si>
  <si>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</si>
  <si>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</si>
  <si>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</si>
  <si>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</si>
  <si>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</si>
  <si>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</si>
  <si>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</si>
  <si>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</si>
  <si>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</si>
  <si>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</si>
  <si>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</si>
  <si>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</si>
  <si>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</si>
  <si>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</si>
  <si>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</si>
  <si>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</si>
  <si>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</si>
  <si>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</si>
  <si>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</si>
  <si>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</si>
  <si>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</si>
  <si>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</si>
  <si>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</si>
  <si>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</si>
  <si>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</si>
  <si>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</si>
  <si>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</si>
  <si>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</si>
  <si>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</si>
  <si>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</si>
  <si>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</si>
  <si>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</si>
  <si>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</si>
  <si>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</si>
  <si>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</si>
  <si>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</si>
  <si>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</si>
  <si>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</si>
  <si>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</si>
  <si>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</si>
  <si>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</si>
  <si>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</si>
  <si>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</si>
  <si>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</si>
  <si>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</si>
  <si>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</si>
  <si>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</si>
  <si>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</si>
  <si>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</si>
  <si>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</si>
  <si>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</si>
  <si>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</si>
  <si>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</si>
  <si>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</si>
  <si>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</si>
  <si>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</si>
  <si>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</si>
  <si>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</si>
  <si>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</si>
  <si>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</si>
  <si>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</si>
  <si>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</si>
  <si>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</si>
  <si>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</si>
  <si>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</si>
  <si>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</si>
  <si>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</si>
  <si>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</si>
  <si>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</si>
  <si>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</si>
  <si>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</si>
  <si>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</si>
  <si>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</si>
  <si>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</si>
  <si>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</si>
  <si>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</si>
  <si>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</si>
  <si>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</si>
  <si>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</si>
  <si>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</si>
  <si>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</si>
  <si>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</si>
  <si>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</si>
  <si>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</si>
  <si>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</si>
  <si>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</si>
  <si>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</si>
  <si>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</si>
  <si>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</si>
  <si>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</si>
  <si>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</si>
  <si>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</si>
  <si>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</si>
  <si>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</si>
  <si>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</si>
  <si>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</si>
  <si>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</si>
  <si>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</si>
  <si>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</si>
  <si>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</si>
  <si>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</si>
  <si>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</si>
  <si>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</si>
  <si>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</si>
  <si>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</si>
  <si>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</si>
  <si>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</si>
  <si>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</si>
  <si>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</si>
  <si>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</si>
  <si>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</si>
  <si>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</si>
  <si>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</si>
  <si>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</si>
  <si>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</si>
  <si>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</si>
  <si>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</si>
  <si>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</si>
  <si>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</si>
  <si>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</si>
  <si>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</si>
  <si>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</si>
  <si>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</si>
  <si>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</si>
  <si>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</si>
  <si>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</si>
  <si>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</si>
  <si>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</si>
  <si>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</si>
  <si>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</si>
  <si>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</si>
  <si>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</si>
  <si>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</si>
  <si>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</si>
  <si>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</si>
  <si>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</si>
  <si>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</si>
  <si>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</si>
  <si>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</si>
  <si>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</si>
  <si>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</si>
  <si>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</si>
  <si>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</si>
  <si>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</si>
  <si>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</si>
  <si>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</si>
  <si>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</si>
  <si>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</si>
  <si>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</si>
  <si>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</si>
  <si>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</si>
  <si>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</si>
  <si>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</si>
  <si>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</si>
  <si>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</si>
  <si>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</si>
  <si>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</si>
  <si>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</si>
  <si>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</si>
  <si>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</si>
  <si>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</si>
  <si>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</si>
  <si>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</si>
  <si>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</si>
  <si>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</si>
  <si>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</si>
  <si>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</si>
  <si>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</si>
  <si>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</si>
  <si>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</si>
  <si>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</si>
  <si>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</si>
  <si>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</si>
  <si>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</si>
  <si>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</si>
  <si>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</si>
  <si>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</si>
  <si>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</si>
  <si>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</si>
  <si>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</si>
  <si>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</si>
  <si>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</si>
  <si>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</si>
  <si>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</si>
  <si>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</si>
  <si>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</si>
  <si>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</si>
  <si>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</si>
  <si>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</si>
  <si>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</si>
  <si>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</si>
  <si>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</si>
  <si>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</si>
  <si>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</si>
  <si>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</si>
  <si>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</si>
  <si>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</si>
  <si>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</si>
  <si>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</si>
  <si>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</si>
  <si>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</si>
  <si>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</si>
  <si>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</si>
  <si>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</si>
  <si>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</si>
  <si>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</si>
  <si>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</si>
  <si>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</si>
  <si>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</si>
  <si>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</si>
  <si>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</si>
  <si>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</si>
  <si>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</si>
  <si>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</si>
  <si>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</si>
  <si>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</si>
  <si>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</si>
  <si>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</si>
  <si>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</si>
  <si>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</si>
  <si>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</si>
  <si>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</si>
  <si>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</si>
  <si>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</si>
  <si>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</si>
  <si>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</si>
  <si>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</si>
  <si>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</si>
  <si>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</si>
  <si>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</si>
  <si>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</si>
  <si>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</si>
  <si>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</si>
  <si>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</si>
  <si>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</si>
  <si>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</si>
  <si>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</si>
  <si>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</si>
  <si>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</si>
  <si>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</si>
  <si>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</si>
  <si>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</si>
  <si>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</si>
  <si>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</si>
  <si>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</si>
  <si>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</si>
  <si>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</si>
  <si>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</si>
  <si>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</si>
  <si>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</si>
  <si>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</si>
  <si>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</si>
  <si>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</si>
  <si>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</si>
  <si>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</si>
  <si>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</si>
  <si>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</si>
  <si>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</si>
  <si>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</si>
  <si>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</si>
  <si>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</si>
  <si>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</si>
  <si>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</si>
  <si>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</si>
  <si>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</si>
  <si>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</si>
  <si>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</si>
  <si>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</si>
  <si>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</si>
  <si>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</si>
  <si>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</si>
  <si>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</si>
  <si>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</si>
  <si>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</si>
  <si>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</si>
  <si>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</si>
  <si>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</si>
  <si>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</si>
  <si>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</si>
  <si>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</si>
  <si>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</si>
  <si>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</si>
  <si>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</si>
  <si>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</si>
  <si>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</si>
  <si>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</si>
  <si>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</si>
  <si>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</si>
  <si>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</si>
  <si>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</si>
  <si>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</si>
  <si>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</si>
  <si>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</si>
  <si>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</si>
  <si>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</si>
  <si>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</si>
  <si>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</si>
  <si>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</si>
  <si>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</si>
  <si>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</si>
  <si>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</si>
  <si>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</si>
  <si>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</si>
  <si>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</si>
  <si>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</si>
  <si>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</si>
  <si>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</si>
  <si>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</si>
  <si>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</si>
  <si>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</si>
  <si>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</si>
  <si>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</si>
  <si>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</si>
  <si>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</si>
  <si>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</si>
  <si>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</si>
  <si>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</si>
  <si>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</si>
  <si>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</si>
  <si>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</si>
  <si>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</si>
  <si>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</si>
  <si>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</si>
  <si>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</si>
  <si>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</si>
  <si>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</si>
  <si>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</si>
  <si>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</si>
  <si>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</si>
  <si>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</si>
  <si>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</si>
  <si>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</si>
  <si>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</si>
  <si>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</si>
  <si>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</si>
  <si>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</si>
  <si>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</si>
  <si>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</si>
  <si>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</si>
  <si>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</si>
  <si>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</si>
  <si>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</si>
  <si>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</si>
  <si>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</si>
  <si>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</si>
  <si>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</si>
  <si>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</si>
  <si>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</si>
  <si>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</si>
  <si>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</si>
  <si>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</si>
  <si>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</si>
  <si>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</si>
  <si>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</si>
  <si>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</si>
  <si>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</si>
  <si>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</si>
  <si>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</si>
  <si>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</si>
  <si>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</si>
  <si>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</si>
  <si>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</si>
  <si>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</si>
  <si>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</si>
  <si>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</si>
  <si>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</si>
  <si>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</si>
  <si>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</si>
  <si>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</si>
  <si>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</si>
  <si>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</si>
  <si>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</si>
  <si>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</si>
  <si>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</si>
  <si>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</si>
  <si>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</si>
  <si>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</si>
  <si>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</si>
  <si>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</si>
  <si>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</si>
  <si>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</si>
  <si>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</si>
  <si>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</si>
  <si>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</si>
  <si>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</si>
  <si>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</si>
  <si>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</si>
  <si>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</si>
  <si>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</si>
  <si>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</si>
  <si>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</si>
  <si>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</si>
  <si>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</si>
  <si>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</si>
  <si>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</si>
  <si>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</si>
  <si>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</si>
  <si>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</si>
  <si>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</si>
  <si>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</si>
  <si>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</si>
  <si>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</si>
  <si>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</si>
  <si>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</si>
  <si>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</si>
  <si>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</si>
  <si>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</si>
  <si>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</si>
  <si>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</si>
  <si>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</si>
  <si>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</si>
  <si>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</si>
  <si>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</si>
  <si>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</si>
  <si>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</si>
  <si>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</si>
  <si>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</si>
  <si>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</si>
  <si>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</si>
  <si>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</si>
  <si>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</si>
  <si>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</si>
  <si>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</si>
  <si>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</si>
  <si>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</si>
  <si>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</si>
  <si>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</si>
  <si>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</si>
  <si>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</si>
  <si>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</si>
  <si>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</si>
  <si>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</si>
  <si>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</si>
  <si>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</si>
  <si>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</si>
  <si>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</si>
  <si>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</si>
  <si>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</si>
  <si>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</si>
  <si>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</si>
  <si>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</si>
  <si>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</si>
  <si>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</si>
  <si>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</si>
  <si>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</si>
  <si>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</si>
  <si>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</si>
  <si>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</si>
  <si>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</si>
  <si>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</si>
  <si>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</si>
  <si>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</si>
  <si>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</si>
  <si>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</si>
  <si>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</si>
  <si>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</si>
  <si>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</si>
  <si>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</si>
  <si>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</si>
  <si>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</si>
  <si>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</si>
  <si>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</si>
  <si>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</si>
  <si>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</si>
  <si>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</si>
  <si>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</si>
  <si>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</si>
  <si>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</si>
  <si>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</si>
  <si>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</si>
  <si>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</si>
  <si>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</si>
  <si>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</si>
  <si>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</si>
  <si>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</si>
  <si>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</si>
  <si>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</si>
  <si>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</si>
  <si>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</si>
  <si>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</si>
  <si>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</si>
  <si>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</si>
  <si>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</si>
  <si>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</si>
  <si>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</si>
  <si>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</si>
  <si>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</si>
  <si>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</si>
  <si>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</si>
  <si>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</si>
  <si>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</si>
  <si>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</si>
  <si>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</si>
  <si>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</si>
  <si>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</si>
  <si>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</si>
  <si>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</si>
  <si>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</si>
  <si>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</si>
  <si>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</si>
  <si>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</si>
  <si>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</si>
  <si>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</si>
  <si>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</si>
  <si>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</si>
  <si>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</si>
  <si>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</si>
  <si>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</si>
  <si>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</si>
  <si>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</si>
  <si>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</si>
  <si>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</si>
  <si>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</si>
  <si>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</si>
  <si>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</si>
  <si>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</si>
  <si>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</si>
  <si>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</si>
  <si>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</si>
  <si>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</si>
  <si>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</si>
  <si>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</si>
  <si>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</si>
  <si>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</si>
  <si>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</si>
  <si>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</si>
  <si>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</si>
  <si>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</si>
  <si>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</si>
  <si>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</si>
  <si>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</si>
  <si>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</si>
  <si>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</si>
  <si>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</si>
  <si>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</si>
  <si>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</si>
  <si>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</si>
  <si>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</si>
  <si>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</si>
  <si>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</si>
  <si>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</si>
  <si>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</si>
  <si>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</si>
  <si>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</si>
  <si>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</si>
  <si>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</si>
  <si>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</si>
  <si>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</si>
  <si>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</si>
  <si>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</si>
  <si>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</si>
  <si>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</si>
  <si>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</si>
  <si>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</si>
  <si>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</si>
  <si>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</si>
  <si>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</si>
  <si>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</si>
  <si>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</si>
  <si>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</si>
  <si>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</si>
  <si>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</si>
  <si>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</si>
  <si>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</si>
  <si>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</si>
  <si>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</si>
  <si>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</si>
  <si>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</si>
  <si>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</si>
  <si>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</si>
  <si>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</si>
  <si>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</si>
  <si>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</si>
  <si>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</si>
  <si>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</si>
  <si>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</si>
  <si>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</si>
  <si>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</si>
  <si>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</si>
  <si>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</si>
  <si>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</si>
  <si>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</si>
  <si>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</si>
  <si>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</si>
  <si>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</si>
  <si>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</si>
  <si>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</si>
  <si>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</si>
  <si>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</si>
  <si>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</si>
  <si>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</si>
  <si>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</si>
  <si>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</si>
  <si>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</si>
  <si>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</si>
  <si>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</si>
  <si>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</si>
  <si>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</si>
  <si>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</si>
  <si>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</si>
  <si>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</si>
  <si>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</si>
  <si>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</si>
  <si>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</si>
  <si>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</si>
  <si>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</si>
  <si>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</si>
  <si>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</si>
  <si>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</si>
  <si>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</si>
  <si>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</si>
  <si>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</si>
  <si>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</si>
  <si>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</si>
  <si>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</si>
  <si>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</si>
  <si>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</si>
  <si>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</si>
  <si>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</si>
  <si>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</si>
  <si>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</si>
  <si>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</si>
  <si>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</si>
  <si>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</si>
  <si>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</si>
  <si>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</si>
  <si>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</si>
  <si>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</si>
  <si>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</si>
  <si>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</si>
  <si>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</si>
  <si>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</si>
  <si>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</si>
  <si>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</si>
  <si>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</si>
  <si>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</si>
  <si>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</si>
  <si>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</si>
  <si>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</si>
  <si>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</si>
  <si>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</si>
  <si>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</si>
  <si>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</si>
  <si>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</si>
  <si>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</si>
  <si>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</si>
  <si>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</si>
  <si>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</si>
  <si>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</si>
  <si>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</si>
  <si>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</si>
  <si>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</si>
  <si>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</si>
  <si>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</si>
  <si>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</si>
  <si>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</si>
  <si>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</si>
  <si>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</si>
  <si>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</si>
  <si>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</si>
  <si>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</si>
  <si>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</si>
  <si>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</si>
  <si>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</si>
  <si>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</si>
  <si>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</si>
  <si>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</si>
  <si>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</si>
  <si>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</si>
  <si>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</si>
  <si>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</si>
  <si>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</si>
  <si>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</si>
  <si>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</si>
  <si>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</si>
  <si>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</si>
  <si>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</si>
  <si>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</si>
  <si>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</si>
  <si>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</si>
  <si>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</si>
  <si>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</si>
  <si>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</si>
  <si>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</si>
  <si>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</si>
  <si>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</si>
  <si>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</si>
  <si>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</si>
  <si>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</si>
  <si>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</si>
  <si>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</si>
  <si>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</si>
  <si>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</si>
  <si>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</si>
  <si>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</si>
  <si>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</si>
  <si>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</si>
  <si>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</si>
  <si>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</si>
  <si>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</si>
  <si>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</si>
  <si>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</si>
  <si>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</si>
  <si>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</si>
  <si>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</si>
  <si>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</si>
  <si>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</si>
  <si>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</si>
  <si>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</si>
  <si>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</si>
  <si>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</si>
  <si>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</si>
  <si>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</si>
  <si>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</si>
  <si>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</si>
  <si>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</si>
  <si>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</si>
  <si>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</si>
  <si>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</si>
  <si>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</si>
  <si>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</si>
  <si>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</si>
  <si>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</si>
  <si>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</si>
  <si>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</si>
  <si>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</si>
  <si>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</si>
  <si>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</si>
  <si>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</si>
  <si>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</si>
  <si>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</si>
  <si>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</si>
  <si>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</si>
  <si>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</si>
  <si>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</si>
  <si>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</si>
  <si>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</si>
  <si>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</si>
  <si>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</si>
  <si>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</si>
  <si>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</si>
  <si>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</si>
  <si>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</si>
  <si>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</si>
  <si>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</si>
  <si>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</si>
  <si>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</si>
  <si>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</si>
  <si>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</si>
  <si>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</si>
  <si>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</si>
  <si>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</si>
  <si>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</si>
  <si>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</si>
  <si>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</si>
  <si>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</si>
  <si>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</si>
  <si>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</si>
  <si>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</si>
  <si>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</si>
  <si>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</si>
  <si>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</si>
  <si>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</si>
  <si>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</si>
  <si>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</si>
  <si>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</si>
  <si>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</si>
  <si>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</si>
  <si>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</si>
  <si>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</si>
  <si>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</si>
  <si>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</si>
  <si>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</si>
  <si>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</si>
  <si>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</si>
  <si>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</si>
  <si>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</si>
  <si>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</si>
  <si>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</si>
  <si>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</si>
  <si>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</si>
  <si>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</si>
  <si>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</si>
  <si>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</si>
  <si>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</si>
  <si>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</si>
  <si>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</si>
  <si>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</si>
  <si>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</si>
  <si>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</si>
  <si>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</si>
  <si>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</si>
  <si>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</si>
  <si>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</si>
  <si>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</si>
  <si>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</si>
  <si>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</si>
  <si>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</si>
  <si>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</si>
  <si>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</si>
  <si>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</si>
  <si>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</si>
  <si>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</si>
  <si>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</si>
  <si>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</si>
  <si>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</si>
  <si>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</si>
  <si>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</si>
  <si>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</si>
  <si>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</si>
  <si>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</si>
  <si>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</si>
  <si>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</si>
  <si>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</si>
  <si>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</si>
  <si>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</si>
  <si>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</si>
  <si>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</si>
  <si>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</si>
  <si>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</si>
  <si>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</si>
  <si>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</si>
  <si>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</si>
  <si>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</si>
  <si>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</si>
  <si>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</si>
  <si>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</si>
  <si>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</si>
  <si>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</si>
  <si>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</si>
  <si>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</si>
  <si>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</si>
  <si>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</si>
  <si>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</si>
  <si>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</si>
  <si>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</si>
  <si>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</si>
  <si>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</si>
  <si>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</si>
  <si>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</si>
  <si>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</si>
  <si>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</si>
  <si>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</si>
  <si>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</si>
  <si>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</si>
  <si>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</si>
  <si>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</si>
  <si>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</si>
  <si>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</si>
  <si>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</si>
  <si>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</si>
  <si>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</si>
  <si>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</si>
  <si>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</si>
  <si>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</si>
  <si>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</si>
  <si>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</si>
  <si>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</si>
  <si>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</si>
  <si>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</si>
  <si>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</si>
  <si>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</si>
  <si>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</si>
  <si>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</si>
  <si>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</si>
  <si>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</si>
  <si>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</si>
  <si>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</si>
  <si>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</si>
  <si>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</si>
  <si>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</si>
  <si>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</si>
  <si>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</si>
  <si>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</si>
  <si>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</si>
  <si>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</si>
  <si>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</si>
  <si>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</si>
  <si>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</si>
  <si>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</si>
  <si>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</si>
  <si>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</si>
  <si>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</si>
  <si>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</si>
  <si>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</si>
  <si>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</si>
  <si>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</si>
  <si>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</si>
  <si>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</si>
  <si>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</si>
  <si>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</si>
  <si>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</si>
  <si>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</si>
  <si>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</si>
  <si>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</si>
  <si>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</si>
  <si>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</si>
  <si>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</si>
  <si>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</si>
  <si>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</si>
  <si>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</si>
  <si>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</si>
  <si>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</si>
  <si>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</si>
  <si>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</si>
  <si>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</si>
  <si>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</si>
  <si>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</si>
  <si>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</si>
  <si>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</si>
  <si>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</si>
  <si>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</si>
  <si>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</si>
  <si>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</si>
  <si>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</si>
  <si>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</si>
  <si>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</si>
  <si>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</si>
  <si>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</si>
  <si>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</si>
  <si>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</si>
  <si>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</si>
  <si>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</si>
  <si>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</si>
  <si>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</si>
  <si>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</si>
  <si>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</si>
  <si>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</si>
  <si>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</si>
  <si>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</si>
  <si>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</si>
  <si>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</si>
  <si>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</si>
  <si>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</si>
  <si>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</si>
  <si>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</si>
  <si>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</si>
  <si>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</si>
  <si>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</si>
  <si>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</si>
  <si>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</si>
  <si>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</si>
  <si>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</si>
  <si>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</si>
  <si>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</si>
  <si>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</si>
  <si>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</si>
  <si>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</si>
  <si>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</si>
  <si>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</si>
  <si>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</si>
  <si>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</si>
  <si>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</si>
  <si>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</si>
  <si>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</si>
  <si>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</si>
  <si>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</si>
  <si>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</si>
  <si>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</si>
  <si>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</si>
  <si>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</si>
  <si>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</si>
  <si>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</si>
  <si>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</si>
  <si>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</si>
  <si>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</si>
  <si>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</si>
  <si>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</si>
  <si>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</si>
  <si>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</si>
  <si>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</si>
  <si>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</si>
  <si>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</si>
  <si>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</si>
  <si>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</si>
  <si>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</si>
  <si>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</si>
  <si>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</si>
  <si>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</si>
  <si>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</si>
  <si>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</si>
  <si>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</si>
  <si>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</si>
  <si>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</si>
  <si>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</si>
  <si>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</si>
  <si>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</si>
  <si>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</si>
  <si>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</si>
  <si>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</si>
  <si>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</si>
  <si>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</si>
  <si>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</si>
  <si>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</si>
  <si>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</si>
  <si>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</si>
  <si>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</si>
  <si>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</si>
  <si>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</si>
  <si>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</si>
  <si>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</si>
  <si>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</si>
  <si>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</si>
  <si>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</si>
  <si>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</si>
  <si>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</si>
  <si>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</si>
  <si>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</si>
  <si>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</si>
  <si>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</si>
  <si>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</si>
  <si>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</si>
  <si>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</si>
  <si>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</si>
  <si>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</si>
  <si>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</si>
  <si>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</si>
  <si>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</si>
  <si>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</si>
  <si>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</si>
  <si>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</si>
  <si>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</si>
  <si>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</si>
  <si>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</si>
  <si>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</si>
  <si>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</si>
  <si>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</si>
  <si>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</si>
  <si>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</si>
  <si>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</si>
  <si>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</si>
  <si>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</si>
  <si>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</si>
  <si>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</si>
  <si>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</si>
  <si>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</si>
  <si>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</si>
  <si>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</si>
  <si>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</si>
  <si>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</si>
  <si>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</si>
  <si>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</si>
  <si>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</si>
  <si>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</si>
  <si>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</si>
  <si>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</si>
  <si>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</si>
  <si>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</si>
  <si>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</si>
  <si>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</si>
  <si>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</si>
  <si>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</si>
  <si>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</si>
  <si>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</si>
  <si>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</si>
  <si>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</si>
  <si>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</si>
  <si>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</si>
  <si>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</si>
  <si>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</si>
  <si>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</si>
  <si>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</si>
  <si>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</si>
  <si>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</si>
  <si>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</si>
  <si>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</si>
  <si>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</si>
  <si>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</si>
  <si>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</si>
  <si>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</si>
  <si>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</si>
  <si>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</si>
  <si>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</si>
  <si>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</si>
  <si>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</si>
  <si>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</si>
  <si>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</si>
  <si>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</si>
  <si>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</si>
  <si>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</si>
  <si>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</si>
  <si>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</si>
  <si>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</si>
  <si>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</si>
  <si>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</si>
  <si>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</si>
  <si>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</si>
  <si>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</si>
  <si>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</si>
  <si>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</si>
  <si>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</si>
  <si>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</si>
  <si>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</si>
  <si>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</si>
  <si>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</si>
  <si>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</si>
  <si>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</si>
  <si>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</si>
  <si>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</si>
  <si>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</si>
  <si>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</si>
  <si>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</si>
  <si>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</si>
  <si>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</si>
  <si>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</si>
  <si>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</si>
  <si>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</si>
  <si>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</si>
  <si>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</si>
  <si>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</si>
  <si>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</si>
  <si>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</si>
  <si>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</si>
  <si>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</si>
  <si>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</si>
  <si>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</si>
  <si>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</si>
  <si>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</si>
  <si>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</si>
  <si>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</si>
  <si>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</si>
  <si>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</si>
  <si>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</si>
  <si>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</si>
  <si>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</si>
  <si>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</si>
  <si>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</si>
  <si>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</si>
  <si>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</si>
  <si>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</si>
  <si>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</si>
  <si>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</si>
  <si>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</si>
  <si>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</si>
  <si>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</si>
  <si>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</si>
  <si>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</si>
  <si>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</si>
  <si>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</si>
  <si>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</si>
  <si>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</si>
  <si>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</si>
  <si>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</si>
  <si>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</si>
  <si>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</si>
  <si>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</si>
  <si>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</si>
  <si>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</si>
  <si>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</si>
  <si>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</si>
  <si>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</si>
  <si>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</si>
  <si>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</si>
  <si>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</si>
  <si>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</si>
  <si>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</si>
  <si>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</si>
  <si>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</si>
  <si>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</si>
  <si>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</si>
  <si>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</si>
  <si>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</si>
  <si>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</si>
  <si>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</si>
  <si>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</si>
  <si>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</si>
  <si>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</si>
  <si>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</si>
  <si>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</si>
  <si>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</si>
  <si>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</si>
  <si>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</si>
  <si>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</si>
  <si>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</si>
  <si>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</si>
  <si>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</si>
  <si>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</si>
  <si>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</si>
  <si>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</si>
  <si>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</si>
  <si>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</si>
  <si>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</si>
  <si>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</si>
  <si>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</si>
  <si>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</si>
  <si>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</si>
  <si>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</si>
  <si>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</si>
  <si>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</si>
  <si>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</si>
  <si>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</si>
  <si>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</si>
  <si>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</si>
  <si>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</si>
  <si>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</si>
  <si>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</si>
  <si>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</si>
  <si>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</si>
  <si>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</si>
  <si>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</si>
  <si>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</si>
  <si>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</si>
  <si>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</si>
  <si>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</si>
  <si>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</si>
  <si>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</si>
  <si>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</si>
  <si>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</si>
  <si>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</si>
  <si>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</si>
  <si>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</si>
  <si>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</si>
  <si>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</si>
  <si>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</si>
  <si>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</si>
  <si>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</si>
  <si>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</si>
  <si>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</si>
  <si>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</si>
  <si>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</si>
  <si>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</si>
  <si>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</si>
  <si>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</si>
  <si>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</si>
  <si>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</si>
  <si>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</si>
  <si>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</si>
  <si>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</si>
  <si>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</si>
  <si>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</si>
  <si>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</si>
  <si>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</si>
  <si>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</si>
  <si>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</si>
  <si>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</si>
  <si>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</si>
  <si>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</si>
  <si>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</si>
  <si>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</si>
  <si>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</si>
  <si>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</si>
  <si>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</si>
  <si>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</si>
  <si>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</si>
  <si>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</si>
  <si>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</si>
  <si>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</si>
  <si>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</si>
  <si>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</si>
  <si>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</si>
  <si>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</si>
  <si>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</si>
  <si>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</si>
  <si>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</si>
  <si>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</si>
  <si>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</si>
  <si>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</si>
  <si>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</si>
  <si>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</si>
  <si>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</si>
  <si>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</si>
  <si>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</si>
  <si>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</si>
  <si>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</si>
  <si>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</si>
  <si>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</si>
  <si>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</si>
  <si>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</si>
  <si>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</si>
  <si>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</si>
  <si>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</si>
  <si>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</si>
  <si>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</si>
  <si>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</si>
  <si>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</si>
  <si>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</si>
  <si>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</si>
  <si>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</si>
  <si>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</si>
  <si>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</si>
  <si>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</si>
  <si>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</si>
  <si>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</si>
  <si>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</si>
  <si>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</si>
  <si>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</si>
  <si>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</si>
  <si>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</si>
  <si>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</si>
  <si>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</si>
  <si>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</si>
  <si>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</si>
  <si>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</si>
  <si>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</si>
  <si>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</si>
  <si>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</si>
  <si>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</si>
  <si>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</si>
  <si>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</si>
  <si>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</si>
  <si>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</si>
  <si>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</si>
  <si>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</si>
  <si>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</si>
  <si>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</si>
  <si>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</si>
  <si>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</si>
  <si>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</si>
  <si>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</si>
  <si>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</si>
  <si>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</si>
  <si>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</si>
  <si>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</si>
  <si>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</si>
  <si>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</si>
  <si>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</si>
  <si>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</si>
  <si>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</si>
  <si>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</si>
  <si>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</si>
  <si>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</si>
  <si>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</si>
  <si>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</si>
  <si>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</si>
  <si>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</si>
  <si>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</si>
  <si>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</si>
  <si>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</si>
  <si>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</si>
  <si>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</si>
  <si>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</si>
  <si>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</si>
  <si>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</si>
  <si>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</si>
  <si>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</si>
  <si>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</si>
  <si>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</si>
  <si>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</si>
  <si>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</si>
  <si>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</si>
  <si>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</si>
  <si>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</si>
  <si>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</si>
  <si>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</si>
  <si>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</si>
  <si>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</si>
  <si>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</si>
  <si>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</si>
  <si>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</si>
  <si>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</si>
  <si>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</si>
  <si>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</si>
  <si>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</si>
  <si>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</si>
  <si>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</si>
  <si>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</si>
  <si>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</si>
  <si>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</si>
  <si>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</si>
  <si>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</si>
  <si>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</si>
  <si>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</si>
  <si>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</si>
  <si>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</si>
  <si>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</si>
  <si>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</si>
  <si>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</si>
  <si>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</si>
  <si>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</si>
  <si>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</si>
  <si>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</si>
  <si>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</si>
  <si>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</si>
  <si>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</si>
  <si>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</si>
  <si>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</si>
  <si>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</si>
  <si>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</si>
  <si>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</si>
  <si>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</si>
  <si>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</si>
  <si>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</si>
  <si>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</si>
  <si>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</si>
  <si>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</si>
  <si>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</si>
  <si>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</si>
  <si>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</si>
  <si>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</si>
  <si>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</si>
  <si>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</si>
  <si>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</si>
  <si>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</si>
  <si>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</si>
  <si>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</si>
  <si>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</si>
  <si>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</si>
  <si>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</si>
  <si>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</si>
  <si>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</si>
  <si>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</si>
  <si>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</si>
  <si>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</si>
  <si>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</si>
  <si>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</si>
  <si>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</si>
  <si>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</si>
  <si>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</si>
  <si>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</si>
  <si>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</si>
  <si>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</si>
  <si>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</si>
  <si>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</si>
  <si>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</si>
  <si>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</si>
  <si>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</si>
  <si>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</si>
  <si>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</si>
  <si>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</si>
  <si>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</si>
  <si>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</si>
  <si>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</si>
  <si>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</si>
  <si>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</si>
  <si>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</si>
  <si>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</si>
  <si>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</si>
  <si>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</si>
  <si>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</si>
  <si>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</si>
  <si>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</si>
  <si>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</si>
  <si>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</si>
  <si>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</si>
  <si>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</si>
  <si>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</si>
  <si>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</si>
  <si>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</si>
  <si>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</si>
  <si>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</si>
  <si>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</si>
  <si>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</si>
  <si>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</si>
  <si>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</si>
  <si>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</si>
  <si>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</si>
  <si>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</si>
  <si>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</si>
  <si>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</si>
  <si>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</si>
  <si>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</si>
  <si>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</si>
  <si>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</si>
  <si>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</si>
  <si>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</si>
  <si>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</si>
  <si>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</si>
  <si>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</si>
  <si>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</si>
  <si>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</si>
  <si>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</si>
  <si>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</si>
  <si>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</si>
  <si>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</si>
  <si>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</si>
  <si>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</si>
  <si>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</si>
  <si>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</si>
  <si>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</si>
  <si>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</si>
  <si>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</si>
  <si>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</si>
  <si>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</si>
  <si>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</si>
  <si>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</si>
  <si>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</si>
  <si>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</si>
  <si>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</si>
  <si>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</si>
  <si>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</si>
  <si>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</si>
  <si>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</si>
  <si>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</si>
  <si>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</si>
  <si>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</si>
  <si>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</si>
  <si>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</si>
  <si>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</si>
  <si>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</si>
  <si>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</si>
  <si>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</si>
  <si>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</si>
  <si>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</si>
  <si>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</si>
  <si>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</si>
  <si>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</si>
  <si>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</si>
  <si>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</si>
  <si>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</si>
  <si>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</si>
  <si>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</si>
  <si>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</si>
  <si>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</si>
  <si>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</si>
  <si>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</si>
  <si>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</si>
  <si>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</si>
  <si>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</si>
  <si>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</si>
  <si>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</si>
  <si>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</si>
  <si>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</si>
  <si>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</si>
  <si>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</si>
  <si>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</si>
  <si>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</si>
  <si>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</si>
  <si>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</si>
  <si>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</si>
  <si>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</si>
  <si>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</si>
  <si>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</si>
  <si>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</si>
  <si>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</si>
  <si>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</si>
  <si>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</si>
  <si>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</si>
  <si>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</si>
  <si>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</si>
  <si>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</si>
  <si>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</si>
  <si>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</si>
  <si>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</si>
  <si>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</si>
  <si>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</si>
  <si>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</si>
  <si>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</si>
  <si>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</si>
  <si>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</si>
  <si>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</si>
  <si>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</si>
  <si>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</si>
  <si>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</si>
  <si>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</si>
  <si>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</si>
  <si>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</si>
  <si>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</si>
  <si>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</si>
  <si>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</si>
  <si>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</si>
  <si>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</si>
  <si>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</si>
  <si>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</si>
  <si>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</si>
  <si>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</si>
  <si>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</si>
  <si>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</si>
  <si>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</si>
  <si>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</si>
  <si>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</si>
  <si>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</si>
  <si>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</si>
  <si>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</si>
  <si>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</si>
  <si>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</si>
  <si>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</si>
  <si>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</si>
  <si>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</si>
  <si>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</si>
  <si>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</si>
  <si>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</si>
  <si>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</si>
  <si>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</si>
  <si>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</si>
  <si>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</si>
  <si>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</si>
  <si>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</si>
  <si>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</si>
  <si>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</si>
  <si>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</si>
  <si>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</si>
  <si>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</si>
  <si>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</si>
  <si>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</si>
  <si>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</si>
  <si>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</si>
  <si>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</si>
  <si>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</si>
  <si>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</si>
  <si>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</si>
  <si>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</si>
  <si>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</si>
  <si>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</si>
  <si>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</si>
  <si>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</si>
  <si>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</si>
  <si>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</si>
  <si>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</si>
  <si>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</si>
  <si>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</si>
  <si>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</si>
  <si>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</si>
  <si>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</si>
  <si>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</si>
  <si>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</si>
  <si>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</si>
  <si>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</si>
  <si>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</si>
  <si>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</si>
  <si>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</si>
  <si>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</si>
  <si>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</si>
  <si>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</si>
  <si>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</si>
  <si>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</si>
  <si>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</si>
  <si>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</si>
  <si>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</si>
  <si>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</si>
  <si>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</si>
  <si>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</si>
  <si>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</si>
  <si>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</si>
  <si>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</si>
  <si>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</si>
  <si>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</si>
  <si>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</si>
  <si>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</si>
  <si>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</si>
  <si>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</si>
  <si>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</si>
  <si>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</si>
  <si>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</si>
  <si>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</si>
  <si>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</si>
  <si>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</si>
  <si>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</si>
  <si>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</si>
  <si>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</si>
  <si>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</si>
  <si>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</si>
  <si>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</si>
  <si>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</si>
  <si>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</si>
  <si>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</si>
  <si>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</si>
  <si>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</si>
  <si>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</si>
  <si>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</si>
  <si>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</si>
  <si>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</si>
  <si>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</si>
  <si>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</si>
  <si>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</si>
  <si>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</si>
  <si>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</si>
  <si>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</si>
  <si>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</si>
  <si>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</si>
  <si>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</si>
  <si>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</si>
  <si>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</si>
  <si>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</si>
  <si>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</si>
  <si>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</si>
  <si>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</si>
  <si>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</si>
  <si>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</si>
  <si>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</si>
  <si>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</si>
  <si>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</si>
  <si>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</si>
  <si>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</si>
  <si>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</si>
  <si>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</si>
  <si>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</si>
  <si>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</si>
  <si>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</si>
  <si>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</si>
  <si>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</si>
  <si>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</si>
  <si>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</si>
  <si>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</si>
  <si>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</si>
  <si>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</si>
  <si>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</si>
  <si>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</si>
  <si>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</si>
  <si>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</si>
  <si>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</si>
  <si>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</si>
  <si>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</si>
  <si>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</si>
  <si>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</si>
  <si>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</si>
  <si>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</si>
  <si>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</si>
  <si>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</si>
  <si>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</si>
  <si>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</si>
  <si>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</si>
  <si>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</si>
  <si>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</si>
  <si>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</si>
  <si>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</si>
  <si>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</si>
  <si>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</si>
  <si>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</si>
  <si>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</si>
  <si>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</si>
  <si>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</si>
  <si>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</si>
  <si>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</si>
  <si>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</si>
  <si>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</si>
  <si>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</si>
  <si>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</si>
  <si>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</si>
  <si>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</si>
  <si>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</si>
  <si>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</si>
  <si>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</si>
  <si>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</si>
  <si>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</si>
  <si>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</si>
  <si>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</si>
  <si>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</si>
  <si>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</si>
  <si>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</si>
  <si>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</si>
  <si>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</si>
  <si>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</si>
  <si>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</si>
  <si>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</si>
  <si>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</si>
  <si>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</si>
  <si>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</si>
  <si>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</si>
  <si>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</si>
  <si>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</si>
  <si>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</si>
  <si>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</si>
  <si>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</si>
  <si>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</si>
  <si>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</si>
  <si>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</si>
  <si>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</si>
  <si>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</si>
  <si>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</si>
  <si>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</si>
  <si>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</si>
  <si>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</si>
  <si>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</si>
  <si>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</si>
  <si>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</si>
  <si>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</si>
  <si>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</si>
  <si>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</si>
  <si>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</si>
  <si>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</si>
  <si>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</si>
  <si>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</si>
  <si>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</si>
  <si>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</si>
  <si>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</si>
  <si>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</si>
  <si>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</si>
  <si>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</si>
  <si>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</si>
  <si>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</si>
  <si>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</si>
  <si>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</si>
  <si>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</si>
  <si>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</si>
  <si>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</si>
  <si>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</si>
  <si>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</si>
  <si>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</si>
  <si>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</si>
  <si>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</si>
  <si>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</si>
  <si>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</si>
  <si>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</si>
  <si>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</si>
  <si>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</si>
  <si>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</si>
  <si>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</si>
  <si>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</si>
  <si>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</si>
  <si>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</si>
  <si>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</si>
  <si>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</si>
  <si>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</si>
  <si>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</si>
  <si>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</si>
  <si>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</si>
  <si>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</si>
  <si>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</si>
  <si>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</si>
  <si>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</si>
  <si>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</si>
  <si>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</si>
  <si>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</si>
  <si>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</si>
  <si>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</si>
  <si>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</si>
  <si>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</si>
  <si>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</si>
  <si>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</si>
  <si>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</si>
  <si>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</si>
  <si>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</si>
  <si>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</si>
  <si>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</si>
  <si>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</si>
  <si>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</si>
  <si>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</si>
  <si>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</si>
  <si>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</si>
  <si>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</si>
  <si>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</si>
  <si>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</si>
  <si>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</si>
  <si>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</si>
  <si>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</si>
  <si>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</si>
  <si>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</si>
  <si>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</si>
  <si>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</si>
  <si>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</si>
  <si>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</si>
  <si>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</si>
  <si>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</si>
  <si>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</si>
  <si>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</si>
  <si>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</si>
  <si>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</si>
  <si>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</si>
  <si>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</si>
  <si>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</si>
  <si>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</si>
  <si>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</si>
  <si>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</si>
  <si>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</si>
  <si>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</si>
  <si>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</si>
  <si>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</si>
  <si>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</si>
  <si>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</si>
  <si>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</si>
  <si>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</si>
  <si>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</si>
  <si>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</si>
  <si>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</si>
  <si>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</si>
  <si>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</si>
  <si>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</si>
  <si>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</si>
  <si>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</si>
  <si>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</si>
  <si>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</si>
  <si>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</si>
  <si>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</si>
  <si>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</si>
  <si>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</si>
  <si>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</si>
  <si>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</si>
  <si>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</si>
  <si>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</si>
  <si>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</si>
  <si>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</si>
  <si>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</si>
  <si>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</si>
  <si>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</si>
  <si>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</si>
  <si>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</si>
  <si>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</si>
  <si>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</si>
  <si>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</si>
  <si>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</si>
  <si>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</si>
  <si>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</si>
  <si>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</si>
  <si>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</si>
  <si>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</si>
  <si>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</si>
  <si>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</si>
  <si>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</si>
  <si>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</si>
  <si>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</si>
  <si>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</si>
  <si>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</si>
  <si>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</si>
  <si>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</si>
  <si>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</si>
  <si>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</si>
  <si>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</si>
  <si>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</si>
  <si>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</si>
  <si>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</si>
  <si>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</si>
  <si>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</si>
  <si>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</si>
  <si>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</si>
  <si>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</si>
  <si>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</si>
  <si>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</si>
  <si>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</si>
  <si>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</si>
  <si>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</si>
  <si>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</si>
  <si>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</si>
  <si>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</si>
  <si>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</si>
  <si>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</si>
  <si>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</si>
  <si>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</si>
  <si>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</si>
  <si>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</si>
  <si>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</si>
  <si>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</si>
  <si>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</si>
  <si>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</si>
  <si>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</si>
  <si>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</si>
  <si>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</si>
  <si>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</si>
  <si>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</si>
  <si>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</si>
  <si>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</si>
  <si>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</si>
  <si>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</si>
  <si>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</si>
  <si>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</si>
  <si>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</si>
  <si>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</si>
  <si>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</si>
  <si>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</si>
  <si>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</si>
  <si>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</si>
  <si>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</si>
  <si>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</si>
  <si>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</si>
  <si>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</si>
  <si>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</si>
  <si>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</si>
  <si>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</si>
  <si>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</si>
  <si>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</si>
  <si>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</si>
  <si>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</si>
  <si>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</si>
  <si>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</si>
  <si>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</si>
  <si>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</si>
  <si>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</si>
  <si>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</si>
  <si>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</si>
  <si>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</si>
  <si>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</si>
  <si>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</si>
  <si>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</si>
  <si>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</si>
  <si>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</si>
  <si>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</si>
  <si>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</si>
  <si>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</si>
  <si>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</si>
  <si>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</si>
  <si>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</si>
  <si>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</si>
  <si>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</si>
  <si>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</si>
  <si>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</si>
  <si>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</si>
  <si>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</si>
  <si>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</si>
  <si>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</si>
  <si>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</si>
  <si>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</si>
  <si>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</si>
  <si>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</si>
  <si>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</si>
  <si>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</si>
  <si>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</si>
  <si>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</si>
  <si>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</si>
  <si>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</si>
  <si>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</si>
  <si>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</si>
  <si>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</si>
  <si>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</si>
  <si>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</si>
  <si>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</si>
  <si>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</si>
  <si>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</si>
  <si>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</si>
  <si>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</si>
  <si>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</si>
  <si>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</si>
  <si>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</si>
  <si>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</si>
  <si>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</si>
  <si>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</si>
  <si>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</si>
  <si>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</si>
  <si>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</si>
  <si>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</si>
  <si>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</si>
  <si>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</si>
  <si>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</si>
  <si>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</si>
  <si>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</si>
  <si>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</si>
  <si>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</si>
  <si>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</si>
  <si>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</si>
  <si>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</si>
  <si>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</si>
  <si>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</si>
  <si>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</si>
  <si>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</si>
  <si>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</si>
  <si>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</si>
  <si>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</si>
  <si>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</si>
  <si>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</si>
  <si>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</si>
  <si>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</si>
  <si>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</si>
  <si>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</si>
  <si>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</si>
  <si>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</si>
  <si>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</si>
  <si>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</si>
  <si>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</si>
  <si>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</si>
  <si>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</si>
  <si>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</si>
  <si>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</si>
  <si>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</si>
  <si>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</si>
  <si>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</si>
  <si>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</si>
  <si>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</si>
  <si>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</si>
  <si>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</si>
  <si>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</si>
  <si>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</si>
  <si>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</si>
  <si>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</si>
  <si>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</si>
  <si>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</si>
  <si>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</si>
  <si>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</si>
  <si>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</si>
  <si>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</si>
  <si>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</si>
  <si>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</si>
  <si>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</si>
  <si>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</si>
  <si>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</si>
  <si>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</si>
  <si>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</si>
  <si>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</si>
  <si>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</si>
  <si>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</si>
  <si>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</si>
  <si>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</si>
  <si>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</si>
  <si>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</si>
  <si>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</si>
  <si>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</si>
  <si>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</si>
  <si>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</si>
  <si>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</si>
  <si>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</si>
  <si>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</si>
  <si>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</si>
  <si>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</si>
  <si>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</si>
  <si>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</si>
  <si>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</si>
  <si>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</si>
  <si>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</si>
  <si>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</si>
  <si>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</si>
  <si>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</si>
  <si>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</si>
  <si>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</si>
  <si>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</si>
  <si>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</si>
  <si>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</si>
  <si>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</si>
  <si>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</si>
  <si>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</si>
  <si>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</si>
  <si>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</si>
  <si>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</si>
  <si>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</si>
  <si>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</si>
  <si>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</si>
  <si>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</si>
  <si>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</si>
  <si>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</si>
  <si>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</si>
  <si>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</si>
  <si>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</si>
  <si>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</si>
  <si>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</si>
  <si>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</si>
  <si>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</si>
  <si>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</si>
  <si>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</si>
  <si>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</si>
  <si>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</si>
  <si>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</si>
  <si>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</si>
  <si>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</si>
  <si>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</si>
  <si>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</si>
  <si>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</si>
  <si>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</si>
  <si>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</si>
  <si>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</si>
  <si>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</si>
  <si>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</si>
  <si>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</si>
  <si>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</si>
  <si>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</si>
  <si>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</si>
  <si>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</si>
  <si>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</si>
  <si>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</si>
  <si>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</si>
  <si>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</si>
  <si>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</si>
  <si>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</si>
  <si>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</si>
  <si>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</si>
  <si>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</si>
  <si>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</si>
  <si>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</si>
  <si>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</si>
  <si>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</si>
  <si>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</si>
  <si>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</si>
  <si>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</si>
  <si>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</si>
  <si>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</si>
  <si>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</si>
  <si>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</si>
  <si>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</si>
  <si>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</si>
  <si>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</si>
  <si>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</si>
  <si>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</si>
  <si>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</si>
  <si>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</si>
  <si>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</si>
  <si>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</si>
  <si>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</si>
  <si>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</si>
  <si>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</si>
  <si>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</si>
  <si>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</si>
  <si>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</si>
  <si>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</si>
  <si>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</si>
  <si>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</si>
  <si>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</si>
  <si>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</si>
  <si>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</si>
  <si>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</si>
  <si>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</si>
  <si>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</si>
  <si>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</si>
  <si>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</si>
  <si>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</si>
  <si>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</si>
  <si>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</si>
  <si>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</si>
  <si>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</si>
  <si>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</si>
  <si>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</si>
  <si>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</si>
  <si>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</si>
  <si>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</si>
  <si>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</si>
  <si>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</si>
  <si>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</si>
  <si>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</si>
  <si>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</si>
  <si>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</si>
  <si>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</si>
  <si>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</si>
  <si>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</si>
  <si>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</si>
  <si>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</si>
  <si>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</si>
  <si>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</si>
  <si>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</si>
  <si>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</si>
  <si>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</si>
  <si>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</si>
  <si>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</si>
  <si>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</si>
  <si>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</si>
  <si>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</si>
  <si>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</si>
  <si>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</si>
  <si>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</si>
  <si>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</si>
  <si>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</si>
  <si>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</si>
  <si>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</si>
  <si>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</si>
  <si>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</si>
  <si>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</si>
  <si>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</si>
  <si>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</si>
  <si>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</si>
  <si>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</si>
  <si>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</si>
  <si>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</si>
  <si>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</si>
  <si>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</si>
  <si>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</si>
  <si>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</si>
  <si>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</si>
  <si>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</si>
  <si>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</si>
  <si>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</si>
  <si>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</si>
  <si>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</si>
  <si>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</si>
  <si>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</si>
  <si>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</si>
  <si>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</si>
  <si>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</si>
  <si>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</si>
  <si>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</si>
  <si>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</si>
  <si>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</si>
  <si>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</si>
  <si>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</si>
  <si>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</si>
  <si>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</si>
  <si>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</si>
  <si>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</si>
  <si>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</si>
  <si>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</si>
  <si>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</si>
  <si>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</si>
  <si>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</si>
  <si>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</si>
  <si>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</si>
  <si>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</si>
  <si>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</si>
  <si>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</si>
  <si>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</si>
  <si>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</si>
  <si>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</si>
  <si>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</si>
  <si>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</si>
  <si>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</si>
  <si>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</si>
  <si>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</si>
  <si>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</si>
  <si>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</si>
  <si>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</si>
  <si>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</si>
  <si>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</si>
  <si>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</si>
  <si>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</si>
  <si>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</si>
  <si>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</si>
  <si>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</si>
  <si>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</si>
  <si>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</si>
  <si>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</si>
  <si>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</si>
  <si>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</si>
  <si>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</si>
  <si>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</si>
  <si>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</si>
  <si>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</si>
  <si>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</si>
  <si>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</si>
  <si>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</si>
  <si>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</si>
  <si>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</si>
  <si>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</si>
  <si>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</si>
  <si>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</si>
  <si>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</si>
  <si>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</si>
  <si>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</si>
  <si>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</si>
  <si>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</si>
  <si>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</si>
  <si>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</si>
  <si>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</si>
  <si>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</si>
  <si>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</si>
  <si>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</si>
  <si>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</si>
  <si>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</si>
  <si>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</si>
  <si>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</si>
  <si>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</si>
  <si>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</si>
  <si>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</si>
  <si>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</si>
  <si>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</si>
  <si>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</si>
  <si>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</si>
  <si>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</si>
  <si>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</si>
  <si>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</si>
  <si>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</si>
  <si>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</si>
  <si>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</si>
  <si>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</si>
  <si>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</si>
  <si>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</si>
  <si>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</si>
  <si>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</si>
  <si>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</si>
  <si>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</si>
  <si>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</si>
  <si>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</si>
  <si>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</si>
  <si>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</si>
  <si>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</si>
  <si>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</si>
  <si>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</si>
  <si>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</si>
  <si>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</si>
  <si>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</si>
  <si>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</si>
  <si>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</si>
  <si>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</si>
  <si>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</si>
  <si>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</si>
  <si>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</si>
  <si>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</si>
  <si>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</si>
  <si>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</si>
  <si>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</si>
  <si>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</si>
  <si>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</si>
  <si>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</si>
  <si>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</si>
  <si>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</si>
  <si>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</si>
  <si>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</si>
  <si>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</si>
  <si>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</si>
  <si>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</si>
  <si>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</si>
  <si>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</si>
  <si>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</si>
  <si>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</si>
  <si>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</si>
  <si>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</si>
  <si>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</si>
  <si>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</si>
  <si>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</si>
  <si>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</si>
  <si>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</si>
  <si>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</si>
  <si>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</si>
  <si>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</si>
  <si>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</si>
  <si>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</si>
  <si>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</si>
  <si>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</si>
  <si>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</si>
  <si>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</si>
  <si>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</si>
  <si>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</si>
  <si>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</si>
  <si>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</si>
  <si>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</si>
  <si>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</si>
  <si>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</si>
  <si>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</si>
  <si>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</si>
  <si>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</si>
  <si>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</si>
  <si>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</si>
  <si>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</si>
  <si>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</si>
  <si>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</si>
  <si>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</si>
  <si>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</si>
  <si>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</si>
  <si>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</si>
  <si>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</si>
  <si>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</si>
  <si>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</si>
  <si>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</si>
  <si>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</si>
  <si>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</si>
  <si>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</si>
  <si>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</si>
  <si>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</si>
  <si>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</si>
  <si>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</si>
  <si>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</si>
  <si>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</si>
  <si>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</si>
  <si>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</si>
  <si>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</si>
  <si>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</si>
  <si>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</si>
  <si>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</si>
  <si>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</si>
  <si>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</si>
  <si>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</si>
  <si>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</si>
  <si>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</si>
  <si>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</si>
  <si>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</si>
  <si>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</si>
  <si>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</si>
  <si>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</si>
  <si>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</si>
  <si>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</si>
  <si>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</si>
  <si>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</si>
  <si>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</si>
  <si>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</si>
  <si>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</si>
  <si>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</si>
  <si>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</si>
  <si>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</si>
  <si>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</si>
  <si>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</si>
  <si>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</si>
  <si>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</si>
  <si>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</si>
  <si>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</si>
  <si>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</si>
  <si>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</si>
  <si>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</si>
  <si>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</si>
  <si>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</si>
  <si>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</si>
  <si>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</si>
  <si>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</si>
  <si>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</si>
  <si>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</si>
  <si>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</si>
  <si>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</si>
  <si>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</si>
  <si>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</si>
  <si>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</si>
  <si>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</si>
  <si>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</si>
  <si>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</si>
  <si>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</si>
  <si>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</si>
  <si>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</si>
  <si>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</si>
  <si>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</si>
  <si>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</si>
  <si>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</si>
  <si>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</si>
  <si>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</si>
  <si>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</si>
  <si>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</si>
  <si>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</si>
  <si>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</si>
  <si>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</si>
  <si>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</si>
  <si>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</si>
  <si>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</si>
  <si>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</si>
  <si>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</si>
  <si>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</si>
  <si>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</si>
  <si>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</si>
  <si>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</si>
  <si>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</si>
  <si>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</si>
  <si>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</si>
  <si>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</si>
  <si>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</si>
  <si>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</si>
  <si>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</si>
  <si>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</si>
  <si>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</si>
  <si>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</si>
  <si>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</si>
  <si>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</si>
  <si>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</si>
  <si>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</si>
  <si>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</si>
  <si>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</si>
  <si>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</si>
  <si>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</si>
  <si>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</si>
  <si>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</si>
  <si>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</si>
  <si>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</si>
  <si>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</si>
  <si>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</si>
  <si>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</si>
  <si>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</si>
  <si>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</si>
  <si>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</si>
  <si>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</si>
  <si>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</si>
  <si>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</si>
  <si>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</si>
  <si>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</si>
  <si>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</si>
  <si>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</si>
  <si>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</si>
  <si>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</si>
  <si>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</si>
  <si>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</si>
  <si>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</si>
  <si>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</si>
  <si>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</si>
  <si>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</si>
  <si>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</si>
  <si>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</si>
  <si>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</si>
  <si>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</si>
  <si>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</si>
  <si>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</si>
  <si>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</si>
  <si>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</si>
  <si>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</si>
  <si>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</si>
  <si>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</si>
  <si>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</si>
  <si>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</si>
  <si>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</si>
  <si>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</si>
  <si>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</si>
  <si>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</si>
  <si>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</si>
  <si>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</si>
  <si>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</si>
  <si>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</si>
  <si>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</si>
  <si>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</si>
  <si>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</si>
  <si>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</si>
  <si>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</si>
  <si>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</si>
  <si>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</si>
  <si>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</si>
  <si>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</si>
  <si>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</si>
  <si>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</si>
  <si>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</si>
  <si>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</si>
  <si>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</si>
  <si>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</si>
  <si>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</si>
  <si>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</si>
  <si>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</si>
  <si>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</si>
  <si>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</si>
  <si>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</si>
  <si>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</si>
  <si>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</si>
  <si>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</si>
  <si>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</si>
  <si>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</si>
  <si>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</si>
  <si>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</si>
  <si>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</si>
  <si>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</si>
  <si>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</si>
  <si>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</si>
  <si>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</si>
  <si>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</si>
  <si>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</si>
  <si>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</si>
  <si>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</si>
  <si>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</si>
  <si>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</si>
  <si>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</si>
  <si>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</si>
  <si>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</si>
  <si>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</si>
  <si>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</si>
  <si>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</si>
  <si>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</si>
  <si>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</si>
  <si>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</si>
  <si>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</si>
  <si>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</si>
  <si>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</si>
  <si>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</si>
  <si>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</si>
  <si>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</si>
  <si>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</si>
  <si>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</si>
  <si>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</si>
  <si>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</si>
  <si>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</si>
  <si>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</si>
  <si>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</si>
  <si>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</si>
  <si>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</si>
  <si>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</si>
  <si>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</si>
  <si>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</si>
  <si>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</si>
  <si>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</si>
  <si>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</si>
  <si>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</si>
  <si>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</si>
  <si>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</si>
  <si>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</si>
  <si>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</si>
  <si>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</si>
  <si>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</si>
  <si>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</si>
  <si>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</si>
  <si>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</si>
  <si>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</si>
  <si>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</si>
  <si>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</si>
  <si>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</si>
  <si>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</si>
  <si>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</si>
  <si>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</si>
  <si>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</si>
  <si>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</si>
  <si>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</si>
  <si>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</si>
  <si>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</si>
  <si>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</si>
  <si>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</si>
  <si>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</si>
  <si>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</si>
  <si>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</si>
  <si>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</si>
  <si>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</si>
  <si>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</si>
  <si>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</si>
  <si>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</si>
  <si>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</si>
  <si>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</si>
  <si>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</si>
  <si>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</si>
  <si>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</si>
  <si>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</si>
  <si>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</si>
  <si>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</si>
  <si>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</si>
  <si>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</si>
  <si>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</si>
  <si>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</si>
  <si>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</si>
  <si>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</si>
  <si>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</si>
  <si>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</si>
  <si>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</si>
  <si>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</si>
  <si>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</si>
  <si>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</si>
  <si>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</si>
  <si>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</si>
  <si>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</si>
  <si>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</si>
  <si>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</si>
  <si>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</si>
  <si>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</si>
  <si>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</si>
  <si>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</si>
  <si>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</si>
  <si>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</si>
  <si>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</si>
  <si>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</si>
  <si>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</si>
  <si>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</si>
  <si>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</si>
  <si>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</si>
  <si>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</si>
  <si>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</si>
  <si>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</si>
  <si>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</si>
  <si>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</si>
  <si>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</si>
  <si>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</si>
  <si>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</si>
  <si>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</si>
  <si>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</si>
  <si>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</si>
  <si>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</si>
  <si>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</si>
  <si>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</si>
  <si>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</si>
  <si>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</si>
  <si>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</si>
  <si>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</si>
  <si>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</si>
  <si>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</si>
  <si>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</si>
  <si>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</si>
  <si>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</si>
  <si>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</si>
  <si>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</si>
  <si>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</si>
  <si>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</si>
  <si>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</si>
  <si>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</si>
  <si>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</si>
  <si>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</si>
  <si>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</si>
  <si>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</si>
  <si>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</si>
  <si>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</si>
  <si>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</si>
  <si>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</si>
  <si>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</si>
  <si>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</si>
  <si>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</si>
  <si>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</si>
  <si>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</si>
  <si>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</si>
  <si>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</si>
  <si>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</si>
  <si>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</si>
  <si>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</si>
  <si>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</si>
  <si>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</si>
  <si>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</si>
  <si>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</si>
  <si>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</si>
  <si>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</si>
  <si>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</si>
  <si>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</si>
  <si>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</si>
  <si>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</si>
  <si>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</si>
  <si>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</si>
  <si>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</si>
  <si>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</si>
  <si>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</si>
  <si>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</si>
  <si>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</si>
  <si>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</si>
  <si>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</si>
  <si>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</si>
  <si>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</si>
  <si>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</si>
  <si>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</si>
  <si>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</si>
  <si>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</si>
  <si>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</si>
  <si>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</si>
  <si>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</si>
  <si>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</si>
  <si>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</si>
  <si>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</si>
  <si>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</si>
  <si>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</si>
  <si>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</si>
  <si>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</si>
  <si>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</si>
  <si>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</si>
  <si>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</si>
  <si>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</si>
  <si>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</si>
  <si>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</si>
  <si>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</si>
  <si>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</si>
  <si>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</si>
  <si>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</si>
  <si>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</si>
  <si>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</si>
  <si>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</si>
  <si>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</si>
  <si>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</si>
  <si>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</si>
  <si>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</si>
  <si>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</si>
  <si>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</si>
  <si>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</si>
  <si>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</si>
  <si>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</si>
  <si>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</si>
  <si>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</si>
  <si>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</si>
  <si>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</si>
  <si>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</si>
  <si>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</si>
  <si>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</si>
  <si>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</si>
  <si>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</si>
  <si>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</si>
  <si>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</si>
  <si>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</si>
  <si>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</si>
  <si>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</si>
  <si>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</si>
  <si>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</si>
  <si>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</si>
  <si>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</si>
  <si>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</si>
  <si>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</si>
  <si>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</si>
  <si>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</si>
  <si>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</si>
  <si>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</si>
  <si>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</si>
  <si>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</si>
  <si>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</si>
  <si>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</si>
  <si>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</si>
  <si>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</si>
  <si>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</si>
  <si>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</si>
  <si>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</si>
  <si>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</si>
  <si>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</si>
  <si>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</si>
  <si>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</si>
  <si>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</si>
  <si>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</si>
  <si>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</si>
  <si>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</si>
  <si>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</si>
  <si>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</si>
  <si>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</si>
  <si>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</si>
  <si>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</si>
  <si>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</si>
  <si>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</si>
  <si>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</si>
  <si>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</si>
  <si>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</si>
  <si>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</si>
  <si>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</si>
  <si>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</si>
  <si>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</si>
  <si>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</si>
  <si>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</si>
  <si>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</si>
  <si>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</si>
  <si>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</si>
  <si>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</si>
  <si>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</si>
  <si>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</si>
  <si>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</si>
  <si>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</si>
  <si>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</si>
  <si>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</si>
  <si>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</si>
  <si>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</si>
  <si>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</si>
  <si>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</si>
  <si>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</si>
  <si>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</si>
  <si>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</si>
  <si>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</si>
  <si>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</si>
  <si>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</si>
  <si>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</si>
  <si>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</si>
  <si>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</si>
  <si>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</si>
  <si>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</si>
  <si>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</si>
  <si>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</si>
  <si>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</si>
  <si>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</si>
  <si>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</si>
  <si>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</si>
  <si>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</si>
  <si>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</si>
  <si>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</si>
  <si>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</si>
  <si>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</si>
  <si>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</si>
  <si>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</si>
  <si>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</si>
  <si>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</si>
  <si>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</si>
  <si>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</si>
  <si>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</si>
  <si>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</si>
  <si>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</si>
  <si>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</si>
  <si>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</si>
  <si>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</si>
  <si>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</si>
  <si>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</si>
  <si>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</si>
  <si>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</si>
  <si>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</si>
  <si>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</si>
  <si>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</si>
  <si>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</si>
  <si>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</si>
  <si>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</si>
  <si>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</si>
  <si>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</si>
  <si>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</si>
  <si>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</si>
  <si>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</si>
  <si>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</si>
  <si>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</si>
  <si>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</si>
  <si>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</si>
  <si>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</si>
  <si>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</si>
  <si>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</si>
  <si>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</si>
  <si>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</si>
  <si>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</si>
  <si>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</si>
  <si>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</si>
  <si>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</si>
  <si>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</si>
  <si>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</si>
  <si>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</si>
  <si>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</si>
  <si>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</si>
  <si>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</si>
  <si>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</si>
  <si>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</si>
  <si>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</si>
  <si>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</si>
  <si>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</si>
  <si>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</si>
  <si>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</si>
  <si>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</si>
  <si>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</si>
  <si>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</si>
  <si>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</si>
  <si>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</si>
  <si>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</si>
  <si>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</si>
  <si>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</si>
  <si>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</si>
  <si>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</si>
  <si>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</si>
  <si>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</si>
  <si>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</si>
  <si>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</si>
  <si>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</si>
  <si>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</si>
  <si>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</si>
  <si>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</si>
  <si>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</si>
  <si>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</si>
  <si>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</si>
  <si>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</si>
  <si>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</si>
  <si>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</si>
  <si>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</si>
  <si>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</si>
  <si>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</si>
  <si>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</si>
  <si>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</si>
  <si>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</si>
  <si>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</si>
  <si>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</si>
  <si>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</si>
  <si>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</si>
  <si>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</si>
  <si>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</si>
  <si>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</si>
  <si>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</si>
  <si>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</si>
  <si>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</si>
  <si>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</si>
  <si>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</si>
  <si>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</si>
  <si>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</si>
  <si>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</si>
  <si>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</si>
  <si>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</si>
  <si>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</si>
  <si>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</si>
  <si>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</si>
  <si>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</si>
  <si>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</si>
  <si>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</si>
  <si>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</si>
  <si>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</si>
  <si>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</si>
  <si>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</si>
  <si>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</si>
  <si>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</si>
  <si>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</si>
  <si>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</si>
  <si>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</si>
  <si>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</si>
  <si>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</si>
  <si>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</si>
  <si>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</si>
  <si>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</si>
  <si>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</si>
  <si>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</si>
  <si>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</si>
  <si>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</si>
  <si>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</si>
  <si>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</si>
  <si>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</si>
  <si>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</si>
  <si>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</si>
  <si>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</si>
  <si>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</si>
  <si>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</si>
  <si>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</si>
  <si>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</si>
  <si>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</si>
  <si>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</si>
  <si>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</si>
  <si>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</si>
  <si>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</si>
  <si>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</si>
  <si>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</si>
  <si>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</si>
  <si>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</si>
  <si>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</si>
  <si>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</si>
  <si>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</si>
  <si>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</si>
  <si>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</si>
  <si>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</si>
  <si>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</si>
  <si>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</si>
  <si>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</si>
  <si>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</si>
  <si>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</si>
  <si>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</si>
  <si>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</si>
  <si>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</si>
  <si>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</si>
  <si>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</si>
  <si>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</si>
  <si>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</si>
  <si>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</si>
  <si>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</si>
  <si>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</si>
  <si>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</si>
  <si>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</si>
  <si>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</si>
  <si>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</si>
  <si>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</si>
  <si>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</si>
  <si>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</si>
  <si>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</si>
  <si>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</si>
  <si>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</si>
  <si>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</si>
  <si>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</si>
  <si>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</si>
  <si>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</si>
  <si>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</si>
  <si>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</si>
  <si>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</si>
  <si>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</si>
  <si>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</si>
  <si>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</si>
  <si>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</si>
  <si>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</si>
  <si>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</si>
  <si>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</si>
  <si>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</si>
  <si>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</si>
  <si>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</si>
  <si>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</si>
  <si>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</si>
  <si>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</si>
  <si>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</si>
  <si>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</si>
  <si>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</si>
  <si>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</si>
  <si>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</si>
  <si>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</si>
  <si>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</si>
  <si>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</si>
  <si>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</si>
  <si>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</si>
  <si>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</si>
  <si>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</si>
  <si>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</si>
  <si>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</si>
  <si>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</si>
  <si>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</si>
  <si>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</si>
  <si>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</si>
  <si>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</si>
  <si>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</si>
  <si>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</si>
  <si>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</si>
  <si>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</si>
  <si>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</si>
  <si>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</si>
  <si>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</si>
  <si>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</si>
  <si>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</si>
  <si>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</si>
  <si>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</si>
  <si>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</si>
  <si>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</si>
  <si>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</si>
  <si>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</si>
  <si>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</si>
  <si>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</si>
  <si>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</si>
  <si>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</si>
  <si>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</si>
  <si>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</si>
  <si>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</si>
  <si>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</si>
  <si>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</si>
  <si>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</si>
  <si>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</si>
  <si>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</si>
  <si>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</si>
  <si>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</si>
  <si>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</si>
  <si>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</si>
  <si>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</si>
  <si>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</si>
  <si>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</si>
  <si>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</si>
  <si>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</si>
  <si>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</si>
  <si>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</si>
  <si>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</si>
  <si>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</si>
  <si>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</si>
  <si>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</si>
  <si>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</si>
  <si>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</si>
  <si>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</si>
  <si>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</si>
  <si>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</si>
  <si>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</si>
  <si>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</si>
  <si>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</si>
  <si>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</si>
  <si>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</si>
  <si>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</si>
  <si>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</si>
  <si>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</si>
  <si>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</si>
  <si>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</si>
  <si>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</si>
  <si>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</si>
  <si>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</si>
  <si>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</si>
  <si>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</si>
  <si>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</si>
  <si>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</si>
  <si>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</si>
  <si>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</si>
  <si>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</si>
  <si>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</si>
  <si>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</si>
  <si>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</si>
  <si>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</si>
  <si>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</si>
  <si>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</si>
  <si>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</si>
  <si>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</si>
  <si>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</si>
  <si>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</si>
  <si>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</si>
  <si>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</si>
  <si>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</si>
  <si>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</si>
  <si>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</si>
  <si>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</si>
  <si>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</si>
  <si>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</si>
  <si>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</si>
  <si>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</si>
  <si>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</si>
  <si>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</si>
  <si>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</si>
  <si>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</si>
  <si>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</si>
  <si>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</si>
  <si>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</si>
  <si>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</si>
  <si>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</si>
  <si>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</si>
  <si>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</si>
  <si>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</si>
  <si>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</si>
  <si>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</si>
  <si>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</si>
  <si>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</si>
  <si>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</si>
  <si>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</si>
  <si>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</si>
  <si>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</si>
  <si>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</si>
  <si>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</si>
  <si>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</si>
  <si>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</si>
  <si>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</si>
  <si>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</si>
  <si>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</si>
  <si>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</si>
  <si>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</si>
  <si>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</si>
  <si>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</si>
  <si>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</si>
  <si>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</si>
  <si>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</si>
  <si>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</si>
  <si>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</si>
  <si>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</si>
  <si>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</si>
  <si>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</si>
  <si>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</si>
  <si>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</si>
  <si>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</si>
  <si>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</si>
  <si>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</si>
  <si>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</si>
  <si>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</si>
  <si>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</si>
  <si>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</si>
  <si>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</si>
  <si>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</si>
  <si>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</si>
  <si>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</si>
  <si>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</si>
  <si>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</si>
  <si>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</si>
  <si>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</si>
  <si>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</si>
  <si>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</si>
  <si>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</si>
  <si>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</si>
  <si>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</si>
  <si>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</si>
  <si>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</si>
  <si>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</si>
  <si>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</si>
  <si>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</si>
  <si>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</si>
  <si>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</si>
  <si>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</si>
  <si>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</si>
  <si>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</si>
  <si>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</si>
  <si>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</si>
  <si>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</si>
  <si>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</si>
  <si>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</si>
  <si>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</si>
  <si>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</si>
  <si>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</si>
  <si>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</si>
  <si>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</si>
  <si>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</si>
  <si>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</si>
  <si>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</si>
  <si>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</si>
  <si>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</si>
  <si>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</si>
  <si>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</si>
  <si>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</si>
  <si>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</si>
  <si>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</si>
  <si>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</si>
  <si>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</si>
  <si>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</si>
  <si>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</si>
  <si>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</si>
  <si>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</si>
  <si>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</si>
  <si>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</si>
  <si>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</si>
  <si>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</si>
  <si>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</si>
  <si>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</si>
  <si>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</si>
  <si>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</si>
  <si>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</si>
  <si>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</si>
  <si>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</si>
  <si>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</si>
  <si>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</si>
  <si>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</si>
  <si>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</si>
  <si>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</si>
  <si>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</si>
  <si>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</si>
  <si>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</si>
  <si>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</si>
  <si>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</si>
  <si>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</si>
  <si>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</si>
  <si>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</si>
  <si>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</si>
  <si>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</si>
  <si>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</si>
  <si>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</si>
  <si>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</si>
  <si>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</si>
  <si>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</si>
  <si>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</si>
  <si>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</si>
  <si>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</si>
  <si>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</si>
  <si>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</si>
  <si>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</si>
  <si>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</si>
  <si>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</si>
  <si>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</si>
  <si>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</si>
  <si>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</si>
  <si>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</si>
  <si>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</si>
  <si>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</si>
  <si>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</si>
  <si>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</si>
  <si>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</si>
  <si>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</si>
  <si>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</si>
  <si>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</si>
  <si>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</si>
  <si>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</si>
  <si>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</si>
  <si>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</si>
  <si>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</si>
  <si>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</si>
  <si>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</si>
  <si>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</si>
  <si>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</si>
  <si>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</si>
  <si>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</si>
  <si>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</si>
  <si>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</si>
  <si>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</si>
  <si>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</si>
  <si>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</si>
  <si>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</si>
  <si>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</si>
  <si>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</si>
  <si>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</si>
  <si>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</si>
  <si>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</si>
  <si>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</si>
  <si>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</si>
  <si>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</si>
  <si>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</si>
  <si>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</si>
  <si>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</si>
  <si>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</si>
  <si>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</si>
  <si>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</si>
  <si>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</si>
  <si>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</si>
  <si>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</si>
  <si>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</si>
  <si>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</si>
  <si>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</si>
  <si>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</si>
  <si>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</si>
  <si>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</si>
  <si>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</si>
  <si>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</si>
  <si>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</si>
  <si>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</si>
  <si>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</si>
  <si>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</si>
  <si>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</si>
  <si>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</si>
  <si>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</si>
  <si>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</si>
  <si>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</si>
  <si>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</si>
  <si>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</si>
  <si>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</si>
  <si>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</si>
  <si>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</si>
  <si>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</si>
  <si>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</si>
  <si>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</si>
  <si>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</si>
  <si>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</si>
  <si>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</si>
  <si>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</si>
  <si>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</si>
  <si>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</si>
  <si>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</si>
  <si>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</si>
  <si>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</si>
  <si>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</si>
  <si>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</si>
  <si>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</si>
  <si>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</si>
  <si>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</si>
  <si>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</si>
  <si>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</si>
  <si>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</si>
  <si>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</si>
  <si>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</si>
  <si>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</si>
  <si>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</si>
  <si>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</si>
  <si>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</si>
  <si>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</si>
  <si>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</si>
  <si>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</si>
  <si>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</si>
  <si>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</si>
  <si>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</si>
  <si>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</si>
  <si>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</si>
  <si>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</si>
  <si>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</si>
  <si>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</si>
  <si>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</si>
  <si>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</si>
  <si>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</si>
  <si>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</si>
  <si>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</si>
  <si>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</si>
  <si>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</si>
  <si>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</si>
  <si>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</si>
  <si>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</si>
  <si>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</si>
  <si>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</si>
  <si>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</si>
  <si>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</si>
  <si>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</si>
  <si>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</si>
  <si>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</si>
  <si>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</si>
  <si>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</si>
  <si>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</si>
  <si>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</si>
  <si>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</si>
  <si>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</si>
  <si>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</si>
  <si>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</si>
  <si>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</si>
  <si>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</si>
  <si>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</si>
  <si>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</si>
  <si>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</si>
  <si>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</si>
  <si>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</si>
  <si>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</si>
  <si>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</si>
  <si>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</si>
  <si>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</si>
  <si>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</si>
  <si>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</si>
  <si>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</si>
  <si>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</si>
  <si>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</si>
  <si>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</si>
  <si>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</si>
  <si>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</si>
  <si>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</si>
  <si>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</si>
  <si>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</si>
  <si>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</si>
  <si>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</si>
  <si>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</si>
  <si>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</si>
  <si>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</si>
  <si>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</si>
  <si>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</si>
  <si>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</si>
  <si>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</si>
  <si>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</si>
  <si>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</si>
  <si>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</si>
  <si>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</si>
  <si>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</si>
  <si>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</si>
  <si>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</si>
  <si>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</si>
  <si>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</si>
  <si>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</si>
  <si>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</si>
  <si>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</si>
  <si>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</si>
  <si>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</si>
  <si>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</si>
  <si>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</si>
  <si>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</si>
  <si>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</si>
  <si>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</si>
  <si>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</si>
  <si>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</si>
  <si>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</si>
  <si>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</si>
  <si>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</si>
  <si>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</si>
  <si>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</si>
  <si>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</si>
  <si>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</si>
  <si>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</si>
  <si>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</si>
  <si>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</si>
  <si>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</si>
  <si>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</si>
  <si>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</si>
  <si>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</si>
  <si>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</si>
  <si>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</si>
  <si>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</si>
  <si>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</si>
  <si>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</si>
  <si>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</si>
  <si>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</si>
  <si>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</si>
  <si>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</si>
  <si>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</si>
  <si>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</si>
  <si>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</si>
  <si>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</si>
  <si>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</si>
  <si>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</si>
  <si>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</si>
  <si>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</si>
  <si>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</si>
  <si>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</si>
  <si>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</si>
  <si>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</si>
  <si>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</si>
  <si>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</si>
  <si>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</si>
  <si>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</si>
  <si>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</si>
  <si>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</si>
  <si>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</si>
  <si>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</si>
  <si>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</si>
  <si>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</si>
  <si>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</si>
  <si>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</si>
  <si>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</si>
  <si>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</si>
  <si>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</si>
  <si>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</si>
  <si>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</si>
  <si>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</si>
  <si>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</si>
  <si>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</si>
  <si>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</si>
  <si>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</si>
  <si>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</si>
  <si>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</si>
  <si>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</si>
  <si>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</si>
  <si>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</si>
  <si>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</si>
  <si>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</si>
  <si>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</si>
  <si>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</si>
  <si>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</si>
  <si>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</si>
  <si>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</si>
  <si>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</si>
  <si>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</si>
  <si>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</si>
  <si>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</si>
  <si>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</si>
  <si>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</si>
  <si>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</si>
  <si>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</si>
  <si>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</si>
  <si>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</si>
  <si>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</si>
  <si>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</si>
  <si>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</si>
  <si>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</si>
  <si>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</si>
  <si>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</si>
  <si>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</si>
  <si>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</si>
  <si>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</si>
  <si>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</si>
  <si>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</si>
  <si>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</si>
  <si>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</si>
  <si>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</si>
  <si>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</si>
  <si>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</si>
  <si>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</si>
  <si>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</si>
  <si>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</si>
  <si>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</si>
  <si>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</si>
  <si>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</si>
  <si>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</si>
  <si>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</si>
  <si>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</si>
  <si>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</si>
  <si>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</si>
  <si>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</si>
  <si>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</si>
  <si>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</si>
  <si>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</si>
  <si>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</si>
  <si>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</si>
  <si>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</si>
  <si>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</si>
  <si>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</si>
  <si>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</si>
  <si>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</si>
  <si>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</si>
  <si>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</si>
  <si>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</si>
  <si>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</si>
  <si>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</si>
  <si>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</si>
  <si>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</si>
  <si>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</si>
  <si>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</si>
  <si>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</si>
  <si>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</si>
  <si>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</si>
  <si>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</si>
  <si>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</si>
  <si>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</si>
  <si>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</si>
  <si>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</si>
  <si>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</si>
  <si>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</si>
  <si>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</si>
  <si>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</si>
  <si>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</si>
  <si>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</si>
  <si>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</si>
  <si>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</si>
  <si>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</si>
  <si>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</si>
  <si>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</si>
  <si>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</si>
  <si>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</si>
  <si>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</si>
  <si>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</si>
  <si>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</si>
  <si>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</si>
  <si>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</si>
  <si>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</si>
  <si>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</si>
  <si>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</si>
  <si>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</si>
  <si>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</si>
  <si>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</si>
  <si>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</si>
  <si>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</si>
  <si>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</si>
  <si>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</si>
  <si>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</si>
  <si>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</si>
  <si>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</si>
  <si>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</si>
  <si>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</si>
  <si>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</si>
  <si>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</si>
  <si>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</si>
  <si>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</si>
  <si>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</si>
  <si>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</si>
  <si>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</si>
  <si>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</si>
  <si>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</si>
  <si>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</si>
  <si>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</si>
  <si>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</si>
  <si>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</si>
  <si>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</si>
  <si>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</si>
  <si>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</si>
  <si>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</si>
  <si>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</si>
  <si>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</si>
  <si>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</si>
  <si>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</si>
  <si>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</si>
  <si>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</si>
  <si>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</si>
  <si>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</si>
  <si>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</si>
  <si>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</si>
  <si>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</si>
  <si>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</si>
  <si>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</si>
  <si>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</si>
  <si>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</si>
  <si>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</si>
  <si>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</si>
  <si>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</si>
  <si>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</si>
  <si>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</si>
  <si>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</si>
  <si>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</si>
  <si>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</si>
  <si>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</si>
  <si>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</si>
  <si>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</si>
  <si>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</si>
  <si>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</si>
  <si>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</si>
  <si>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</si>
  <si>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</si>
  <si>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</si>
  <si>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</si>
  <si>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</si>
  <si>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</si>
  <si>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</si>
  <si>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</si>
  <si>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</si>
  <si>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</si>
  <si>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</si>
  <si>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</si>
  <si>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</si>
  <si>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</si>
  <si>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</si>
  <si>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</si>
  <si>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</si>
  <si>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</si>
  <si>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</si>
  <si>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</si>
  <si>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</si>
  <si>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</si>
  <si>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</si>
  <si>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</si>
  <si>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</si>
  <si>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</si>
  <si>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</si>
  <si>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</si>
  <si>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</si>
  <si>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</si>
  <si>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</si>
  <si>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</si>
  <si>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</si>
  <si>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</si>
  <si>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</si>
  <si>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</si>
  <si>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</si>
  <si>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</si>
  <si>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</si>
  <si>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</si>
  <si>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</si>
  <si>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</si>
  <si>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</si>
  <si>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</si>
  <si>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</si>
  <si>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</si>
  <si>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</si>
  <si>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</si>
  <si>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</si>
  <si>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</si>
  <si>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</si>
  <si>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</si>
  <si>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</si>
  <si>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</si>
  <si>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</si>
  <si>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</si>
  <si>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</si>
  <si>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</si>
  <si>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</si>
  <si>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</si>
  <si>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</si>
  <si>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</si>
  <si>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</si>
  <si>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</si>
  <si>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</si>
  <si>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</si>
  <si>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</si>
  <si>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</si>
  <si>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</si>
  <si>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</si>
  <si>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</si>
  <si>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</si>
  <si>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</si>
  <si>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</si>
  <si>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</si>
  <si>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</si>
  <si>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</si>
  <si>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</si>
  <si>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</si>
  <si>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</si>
  <si>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</si>
  <si>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</si>
  <si>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</si>
  <si>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</si>
  <si>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</si>
  <si>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</si>
  <si>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</si>
  <si>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</si>
  <si>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</si>
  <si>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</si>
  <si>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</si>
  <si>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</si>
  <si>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</si>
  <si>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</si>
  <si>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</si>
  <si>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</si>
  <si>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</si>
  <si>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</si>
  <si>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</si>
  <si>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</si>
  <si>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</si>
  <si>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</si>
  <si>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</si>
  <si>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</si>
  <si>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</si>
  <si>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</si>
  <si>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</si>
  <si>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</si>
  <si>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</si>
  <si>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</si>
  <si>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</si>
  <si>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</si>
  <si>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</si>
  <si>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</si>
  <si>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</si>
  <si>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</si>
  <si>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</si>
  <si>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</si>
  <si>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</si>
  <si>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</si>
  <si>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</si>
  <si>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</si>
  <si>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</si>
  <si>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</si>
  <si>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</si>
  <si>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</si>
  <si>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</si>
  <si>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</si>
  <si>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</si>
  <si>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</si>
  <si>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</si>
  <si>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</si>
  <si>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</si>
  <si>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</si>
  <si>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</si>
  <si>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</si>
  <si>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</si>
  <si>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</si>
  <si>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</si>
  <si>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</si>
  <si>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</si>
  <si>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</si>
  <si>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</si>
  <si>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</si>
  <si>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</si>
  <si>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</si>
  <si>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</si>
  <si>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</si>
  <si>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</si>
  <si>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</si>
  <si>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</si>
  <si>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</si>
  <si>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</si>
  <si>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</si>
  <si>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</si>
  <si>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</si>
  <si>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</si>
  <si>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</si>
  <si>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</si>
  <si>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</si>
  <si>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</si>
  <si>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</si>
  <si>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</si>
  <si>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</si>
  <si>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</si>
  <si>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</si>
  <si>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</si>
  <si>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</si>
  <si>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</si>
  <si>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</si>
  <si>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</si>
  <si>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</si>
  <si>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</si>
  <si>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</si>
  <si>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</si>
  <si>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</si>
  <si>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</si>
  <si>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</si>
  <si>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</si>
  <si>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</si>
  <si>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</si>
  <si>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</si>
  <si>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</si>
  <si>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</si>
  <si>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</si>
  <si>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</si>
  <si>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</si>
  <si>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</si>
  <si>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</si>
  <si>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</si>
  <si>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</si>
  <si>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</si>
  <si>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</si>
  <si>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</si>
  <si>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</si>
  <si>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</si>
  <si>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</si>
  <si>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</si>
  <si>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</si>
  <si>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</si>
  <si>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</si>
  <si>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</si>
  <si>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</si>
  <si>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</si>
  <si>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</si>
  <si>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</si>
  <si>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</si>
  <si>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</si>
  <si>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</si>
  <si>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</si>
  <si>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</si>
  <si>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</si>
  <si>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</si>
  <si>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</si>
  <si>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</si>
  <si>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</si>
  <si>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</si>
  <si>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</si>
  <si>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</si>
  <si>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</si>
  <si>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</si>
  <si>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</si>
  <si>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</si>
  <si>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</si>
  <si>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</si>
  <si>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</si>
  <si>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</si>
  <si>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</si>
  <si>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</si>
  <si>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</si>
  <si>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</si>
  <si>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</si>
  <si>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</si>
  <si>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</si>
  <si>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</si>
  <si>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</si>
  <si>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</si>
  <si>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</si>
  <si>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</si>
  <si>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</si>
  <si>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</si>
  <si>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</si>
  <si>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</si>
  <si>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</si>
  <si>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</si>
  <si>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</si>
  <si>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</si>
  <si>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</si>
  <si>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</si>
  <si>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</si>
  <si>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</si>
  <si>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</si>
  <si>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</si>
  <si>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</si>
  <si>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</si>
  <si>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</si>
  <si>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</si>
  <si>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</si>
  <si>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</si>
  <si>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</si>
  <si>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</si>
  <si>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</si>
  <si>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</si>
  <si>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</si>
  <si>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</si>
  <si>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</si>
  <si>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</si>
  <si>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</si>
  <si>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</si>
  <si>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</si>
  <si>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</si>
  <si>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</si>
  <si>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</si>
  <si>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</si>
  <si>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</si>
  <si>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</si>
  <si>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</si>
  <si>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</si>
  <si>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</si>
  <si>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</si>
  <si>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</si>
  <si>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</si>
  <si>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</si>
  <si>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</si>
  <si>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</si>
  <si>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</si>
  <si>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</si>
  <si>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</si>
  <si>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</si>
  <si>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</si>
  <si>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</si>
  <si>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</si>
  <si>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</si>
  <si>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</si>
  <si>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</si>
  <si>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</si>
  <si>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</si>
  <si>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</si>
  <si>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</si>
  <si>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</si>
  <si>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</si>
  <si>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</si>
  <si>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</si>
  <si>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</si>
  <si>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</si>
  <si>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</si>
  <si>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</si>
  <si>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</si>
  <si>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</si>
  <si>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</si>
  <si>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</si>
  <si>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</si>
  <si>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</si>
  <si>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</si>
  <si>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</si>
  <si>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</si>
  <si>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</si>
  <si>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</si>
  <si>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</si>
  <si>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</si>
  <si>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</si>
  <si>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</si>
  <si>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</si>
  <si>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</si>
  <si>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</si>
  <si>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</si>
  <si>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</si>
  <si>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</si>
  <si>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</si>
  <si>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</si>
  <si>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</si>
  <si>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</si>
  <si>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</si>
  <si>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</si>
  <si>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</si>
  <si>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</si>
  <si>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</si>
  <si>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</si>
  <si>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</si>
  <si>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</si>
  <si>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</si>
  <si>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</si>
  <si>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</si>
  <si>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</si>
  <si>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</si>
  <si>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</si>
  <si>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</si>
  <si>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</si>
  <si>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</si>
  <si>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</si>
  <si>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</si>
  <si>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</si>
  <si>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</si>
  <si>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</si>
  <si>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</si>
  <si>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</si>
  <si>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</si>
  <si>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</si>
  <si>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</si>
  <si>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</si>
  <si>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</si>
  <si>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</si>
  <si>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</si>
  <si>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</si>
  <si>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</si>
  <si>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</si>
  <si>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</si>
  <si>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</si>
  <si>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</si>
  <si>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</si>
  <si>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</si>
  <si>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</si>
  <si>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</si>
  <si>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</si>
  <si>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</si>
  <si>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</si>
  <si>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</si>
  <si>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</si>
  <si>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</si>
  <si>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</si>
  <si>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</si>
  <si>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</si>
  <si>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</si>
  <si>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</si>
  <si>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</si>
  <si>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</si>
  <si>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</si>
  <si>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</si>
  <si>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</si>
  <si>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</si>
  <si>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</si>
  <si>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</si>
  <si>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</si>
  <si>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</si>
  <si>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</si>
  <si>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</si>
  <si>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</si>
  <si>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</si>
  <si>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</si>
  <si>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</si>
  <si>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</si>
  <si>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</si>
  <si>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</si>
  <si>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</si>
  <si>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</si>
  <si>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</si>
  <si>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</si>
  <si>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</si>
  <si>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</si>
  <si>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</si>
  <si>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</si>
  <si>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</si>
  <si>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</si>
  <si>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</si>
  <si>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</si>
  <si>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</si>
  <si>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</si>
  <si>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</si>
  <si>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</si>
  <si>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</si>
  <si>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</si>
  <si>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</si>
  <si>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</si>
  <si>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</si>
  <si>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</si>
  <si>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</si>
  <si>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</si>
  <si>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</si>
  <si>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</si>
  <si>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</si>
  <si>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</si>
  <si>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</si>
  <si>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</si>
  <si>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</si>
  <si>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</si>
  <si>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</si>
  <si>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</si>
  <si>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</si>
  <si>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</si>
  <si>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</si>
  <si>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</si>
  <si>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</si>
  <si>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</si>
  <si>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</si>
  <si>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</si>
  <si>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</si>
  <si>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</si>
  <si>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</si>
  <si>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</si>
  <si>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</si>
  <si>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</si>
  <si>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</si>
  <si>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</si>
  <si>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</si>
  <si>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</si>
  <si>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</si>
  <si>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</si>
  <si>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</si>
  <si>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</si>
  <si>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</si>
  <si>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</si>
  <si>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</si>
  <si>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</si>
  <si>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</si>
  <si>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</si>
  <si>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</si>
  <si>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</si>
  <si>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</si>
  <si>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</si>
  <si>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</si>
  <si>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</si>
  <si>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</si>
  <si>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</si>
  <si>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</si>
  <si>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</si>
  <si>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</si>
  <si>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</si>
  <si>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</si>
  <si>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</si>
  <si>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</si>
  <si>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</si>
  <si>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</si>
  <si>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</si>
  <si>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</si>
  <si>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</si>
  <si>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</si>
  <si>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</si>
  <si>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</si>
  <si>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</si>
  <si>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</si>
  <si>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</si>
  <si>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</si>
  <si>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</si>
  <si>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</si>
  <si>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</si>
  <si>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</si>
  <si>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</si>
  <si>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</si>
  <si>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</si>
  <si>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</si>
  <si>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</si>
  <si>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</si>
  <si>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</si>
  <si>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</si>
  <si>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</si>
  <si>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</si>
  <si>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</si>
  <si>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</si>
  <si>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</si>
  <si>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</si>
  <si>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</si>
  <si>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</si>
  <si>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</si>
  <si>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</si>
  <si>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</si>
  <si>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</si>
  <si>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</si>
  <si>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</si>
  <si>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</si>
  <si>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</si>
  <si>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</si>
  <si>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</si>
  <si>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</si>
  <si>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</si>
  <si>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</si>
  <si>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</si>
  <si>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</si>
  <si>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</si>
  <si>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</si>
  <si>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</si>
  <si>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</si>
  <si>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</si>
  <si>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</si>
  <si>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</si>
  <si>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</si>
  <si>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</si>
  <si>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</si>
  <si>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</si>
  <si>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</si>
  <si>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</si>
  <si>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</si>
  <si>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</si>
  <si>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</si>
  <si>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</si>
  <si>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</si>
  <si>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</si>
  <si>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</si>
  <si>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</si>
  <si>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</si>
  <si>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</si>
  <si>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</si>
  <si>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</si>
  <si>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</si>
  <si>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</si>
  <si>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</si>
  <si>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</si>
  <si>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</si>
  <si>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</si>
  <si>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</si>
  <si>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</si>
  <si>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</si>
  <si>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</si>
  <si>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</si>
  <si>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</si>
  <si>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</si>
  <si>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</si>
  <si>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</si>
  <si>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</si>
  <si>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</si>
  <si>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</si>
  <si>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</si>
  <si>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</si>
  <si>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</si>
  <si>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</si>
  <si>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</si>
  <si>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</si>
  <si>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</si>
  <si>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</si>
  <si>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</si>
  <si>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</si>
  <si>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</si>
  <si>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</si>
  <si>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</si>
  <si>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</si>
  <si>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</si>
  <si>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</si>
  <si>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</si>
  <si>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</si>
  <si>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</si>
  <si>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</si>
  <si>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</si>
  <si>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</si>
  <si>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</si>
  <si>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</si>
  <si>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</si>
  <si>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</si>
  <si>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</si>
  <si>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</si>
  <si>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</si>
  <si>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</si>
  <si>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</si>
  <si>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</si>
  <si>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</si>
  <si>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</si>
  <si>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</si>
  <si>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</si>
  <si>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</si>
  <si>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</si>
  <si>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</si>
  <si>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</si>
  <si>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</si>
  <si>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</si>
  <si>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</si>
  <si>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</si>
  <si>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</si>
  <si>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</si>
  <si>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</si>
  <si>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</si>
  <si>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</si>
  <si>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</si>
  <si>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</si>
  <si>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</si>
  <si>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</si>
  <si>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</si>
  <si>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</si>
  <si>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</si>
  <si>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</si>
  <si>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</si>
  <si>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</si>
  <si>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</si>
  <si>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</si>
  <si>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</si>
  <si>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</si>
  <si>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</si>
  <si>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</si>
  <si>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</si>
  <si>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</si>
  <si>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</si>
  <si>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</si>
  <si>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</si>
  <si>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</si>
  <si>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</si>
  <si>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</si>
  <si>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</si>
  <si>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</si>
  <si>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</si>
  <si>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</si>
  <si>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</si>
  <si>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</si>
  <si>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</si>
  <si>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</si>
  <si>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</si>
  <si>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</si>
  <si>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</si>
  <si>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</si>
  <si>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</si>
  <si>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</si>
  <si>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</si>
  <si>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</si>
  <si>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</si>
  <si>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</si>
  <si>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</si>
  <si>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</si>
  <si>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</si>
  <si>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</si>
  <si>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</si>
  <si>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</si>
  <si>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</si>
  <si>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</si>
  <si>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</si>
  <si>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</si>
  <si>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</si>
  <si>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</si>
  <si>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</si>
  <si>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</si>
  <si>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</si>
  <si>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</si>
  <si>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</si>
  <si>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</si>
  <si>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</si>
  <si>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</si>
  <si>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</si>
  <si>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</si>
  <si>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</si>
  <si>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</si>
  <si>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</si>
  <si>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</si>
  <si>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</si>
  <si>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</si>
  <si>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</si>
  <si>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</si>
  <si>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</si>
  <si>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</si>
  <si>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</si>
  <si>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</si>
  <si>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</si>
  <si>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</si>
  <si>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</si>
  <si>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</si>
  <si>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</si>
  <si>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</si>
  <si>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</si>
  <si>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</si>
  <si>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</si>
  <si>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</si>
  <si>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</si>
  <si>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</si>
  <si>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</si>
  <si>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</si>
  <si>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</si>
  <si>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</si>
  <si>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</si>
  <si>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</si>
  <si>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</si>
  <si>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</si>
  <si>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</si>
  <si>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</si>
  <si>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</si>
  <si>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</si>
  <si>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</si>
  <si>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</si>
  <si>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</si>
  <si>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</si>
  <si>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</si>
  <si>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</si>
  <si>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</si>
  <si>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</si>
  <si>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</si>
  <si>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</si>
  <si>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</si>
  <si>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</si>
  <si>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</si>
  <si>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</si>
  <si>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</si>
  <si>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</si>
  <si>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</si>
  <si>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</si>
  <si>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</si>
  <si>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</si>
  <si>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</si>
  <si>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</si>
  <si>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</si>
  <si>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</si>
  <si>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</si>
  <si>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</si>
  <si>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</si>
  <si>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</si>
  <si>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</si>
  <si>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</si>
  <si>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</si>
  <si>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</si>
  <si>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</si>
  <si>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</si>
  <si>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</si>
  <si>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</si>
  <si>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</si>
  <si>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</si>
  <si>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</si>
  <si>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</si>
  <si>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</si>
  <si>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</si>
  <si>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</si>
  <si>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</si>
  <si>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</si>
  <si>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</si>
  <si>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</si>
  <si>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</si>
  <si>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</si>
  <si>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</si>
  <si>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</si>
  <si>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</si>
  <si>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</si>
  <si>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</si>
  <si>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</si>
  <si>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</si>
  <si>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</si>
  <si>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</si>
  <si>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</si>
  <si>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</si>
  <si>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</si>
  <si>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</si>
  <si>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</si>
  <si>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</si>
  <si>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</si>
  <si>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</si>
  <si>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</si>
  <si>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</si>
  <si>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</si>
  <si>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</si>
  <si>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</si>
  <si>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</si>
  <si>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</si>
  <si>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</si>
  <si>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</si>
  <si>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</si>
  <si>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</si>
  <si>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</si>
  <si>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</si>
  <si>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</si>
  <si>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</si>
  <si>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</si>
  <si>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</si>
  <si>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</si>
  <si>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</si>
  <si>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</si>
  <si>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</si>
  <si>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</si>
  <si>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</si>
  <si>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</si>
  <si>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</si>
  <si>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</si>
  <si>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</si>
  <si>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</si>
  <si>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</si>
  <si>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</si>
  <si>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</si>
  <si>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</si>
  <si>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</si>
  <si>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</si>
  <si>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</si>
  <si>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</si>
  <si>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</si>
  <si>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</si>
  <si>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</si>
  <si>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</si>
  <si>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</si>
  <si>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</si>
  <si>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</si>
  <si>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</si>
  <si>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</si>
  <si>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</si>
  <si>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</si>
  <si>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</si>
  <si>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</si>
  <si>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</si>
  <si>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</si>
  <si>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</si>
  <si>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</si>
  <si>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</si>
  <si>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</si>
  <si>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</si>
  <si>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</si>
  <si>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</si>
  <si>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</si>
  <si>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</si>
  <si>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</si>
  <si>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</si>
  <si>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</si>
  <si>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</si>
  <si>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</si>
  <si>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</si>
  <si>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</si>
  <si>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</si>
  <si>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</si>
  <si>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</si>
  <si>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</si>
  <si>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</si>
  <si>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</si>
  <si>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</si>
  <si>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</si>
  <si>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</si>
  <si>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</si>
  <si>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</si>
  <si>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</si>
  <si>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</si>
  <si>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</si>
  <si>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</si>
  <si>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</si>
  <si>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</si>
  <si>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</si>
  <si>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</si>
  <si>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</si>
  <si>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</si>
  <si>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</si>
  <si>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</si>
  <si>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</si>
  <si>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</si>
  <si>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</si>
  <si>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</si>
  <si>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</si>
  <si>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</si>
  <si>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</si>
  <si>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</si>
  <si>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</si>
  <si>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</si>
  <si>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</si>
  <si>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</si>
  <si>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</si>
  <si>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</si>
  <si>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</si>
  <si>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</si>
  <si>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</si>
  <si>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</si>
  <si>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</si>
  <si>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</si>
  <si>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</si>
  <si>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</si>
  <si>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</si>
  <si>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</si>
  <si>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</si>
  <si>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</si>
  <si>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</si>
  <si>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</si>
  <si>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</si>
  <si>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</si>
  <si>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</si>
  <si>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</si>
  <si>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</si>
  <si>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</si>
  <si>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</si>
  <si>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</si>
  <si>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</si>
  <si>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</si>
  <si>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</si>
  <si>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</si>
  <si>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</si>
  <si>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</si>
  <si>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</si>
  <si>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</si>
  <si>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</si>
  <si>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</si>
  <si>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</si>
  <si>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</si>
  <si>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</si>
  <si>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</si>
  <si>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</si>
  <si>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</si>
  <si>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</si>
  <si>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</si>
  <si>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</si>
  <si>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</si>
  <si>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</si>
  <si>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</si>
  <si>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</si>
  <si>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</si>
  <si>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</si>
  <si>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</si>
  <si>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</si>
  <si>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</si>
  <si>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</si>
  <si>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</si>
  <si>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</si>
  <si>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</si>
  <si>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</si>
  <si>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</si>
  <si>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</si>
  <si>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</si>
  <si>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</si>
  <si>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</si>
  <si>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</si>
  <si>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</si>
  <si>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</si>
  <si>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</si>
  <si>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</si>
  <si>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</si>
  <si>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</si>
  <si>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</si>
  <si>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</si>
  <si>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</si>
  <si>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</si>
  <si>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</si>
  <si>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</si>
  <si>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</si>
  <si>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</si>
  <si>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</si>
  <si>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</si>
  <si>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</si>
  <si>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</si>
  <si>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</si>
  <si>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</si>
  <si>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</si>
  <si>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</si>
  <si>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</si>
  <si>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</si>
  <si>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</si>
  <si>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</si>
  <si>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</si>
  <si>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</si>
  <si>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</si>
  <si>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</si>
  <si>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</si>
  <si>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</si>
  <si>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</si>
  <si>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</si>
  <si>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</si>
  <si>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</si>
  <si>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</si>
  <si>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</si>
  <si>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</si>
  <si>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</si>
  <si>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</si>
  <si>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</si>
  <si>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</si>
  <si>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</si>
  <si>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</si>
  <si>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</si>
  <si>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</si>
  <si>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</si>
  <si>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</si>
  <si>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</si>
  <si>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</si>
  <si>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</si>
  <si>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</si>
  <si>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</si>
  <si>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</si>
  <si>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</si>
  <si>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</si>
  <si>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</si>
  <si>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</si>
  <si>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</si>
  <si>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</si>
  <si>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</si>
  <si>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</si>
  <si>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</si>
  <si>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</si>
  <si>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</si>
  <si>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</si>
  <si>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</si>
  <si>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</si>
  <si>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</si>
  <si>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</si>
  <si>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</si>
  <si>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</si>
  <si>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</si>
  <si>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</si>
  <si>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</si>
  <si>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</si>
  <si>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</si>
  <si>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</si>
  <si>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</si>
  <si>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</si>
  <si>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</si>
  <si>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</si>
  <si>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</si>
  <si>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</si>
  <si>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</si>
  <si>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</si>
  <si>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</si>
  <si>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</si>
  <si>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</si>
  <si>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</si>
  <si>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</si>
  <si>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</si>
  <si>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</si>
  <si>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</si>
  <si>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</si>
  <si>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</si>
  <si>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</si>
  <si>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</si>
  <si>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</si>
  <si>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</si>
  <si>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</si>
  <si>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</si>
  <si>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</si>
  <si>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</si>
  <si>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</si>
  <si>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</si>
  <si>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</si>
  <si>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</si>
  <si>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</si>
  <si>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</si>
  <si>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</si>
  <si>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</si>
  <si>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</si>
  <si>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</si>
  <si>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</si>
  <si>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</si>
  <si>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</si>
  <si>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</si>
  <si>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</si>
  <si>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</si>
  <si>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</si>
  <si>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</si>
  <si>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</si>
  <si>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</si>
  <si>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</si>
  <si>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</si>
  <si>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</si>
  <si>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</si>
  <si>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</si>
  <si>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</si>
  <si>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</si>
  <si>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</si>
  <si>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</si>
  <si>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</si>
  <si>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</si>
  <si>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</si>
  <si>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</si>
  <si>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</si>
  <si>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</si>
  <si>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</si>
  <si>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</si>
  <si>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</si>
  <si>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</si>
  <si>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</si>
  <si>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</si>
  <si>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</si>
  <si>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</si>
  <si>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</si>
  <si>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</si>
  <si>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</si>
  <si>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</si>
  <si>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</si>
  <si>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</si>
  <si>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</si>
  <si>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</si>
  <si>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</si>
  <si>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</si>
  <si>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</si>
  <si>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</si>
  <si>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</si>
  <si>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</si>
  <si>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</si>
  <si>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</si>
  <si>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</si>
  <si>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</si>
  <si>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</si>
  <si>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</si>
  <si>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</si>
  <si>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</si>
  <si>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</si>
  <si>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</si>
  <si>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</si>
  <si>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</si>
  <si>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</si>
  <si>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</si>
  <si>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</si>
  <si>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</si>
  <si>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</si>
  <si>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</si>
  <si>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</si>
  <si>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</si>
  <si>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</si>
  <si>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</si>
  <si>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</si>
  <si>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</si>
  <si>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</si>
  <si>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</si>
  <si>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</si>
  <si>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</si>
  <si>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</si>
  <si>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</si>
  <si>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</si>
  <si>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</si>
  <si>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</si>
  <si>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</si>
  <si>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</si>
  <si>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</si>
  <si>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</si>
  <si>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</si>
  <si>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</si>
  <si>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</si>
  <si>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</si>
  <si>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</si>
  <si>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</si>
  <si>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</si>
  <si>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</si>
  <si>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</si>
  <si>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</si>
  <si>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</si>
  <si>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</si>
  <si>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</si>
  <si>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</si>
  <si>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</si>
  <si>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</si>
  <si>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</si>
  <si>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</si>
  <si>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</si>
  <si>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</si>
  <si>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</si>
  <si>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</si>
  <si>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</si>
  <si>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</si>
  <si>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</si>
  <si>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</si>
  <si>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</si>
  <si>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</si>
  <si>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</si>
  <si>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</si>
  <si>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</si>
  <si>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</si>
  <si>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</si>
  <si>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</si>
  <si>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</si>
  <si>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</si>
  <si>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</si>
  <si>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</si>
  <si>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</si>
  <si>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</si>
  <si>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</si>
  <si>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</si>
  <si>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</si>
  <si>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</si>
  <si>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</si>
  <si>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</si>
  <si>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</si>
  <si>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</si>
  <si>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</si>
  <si>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</si>
  <si>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</si>
  <si>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</si>
  <si>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</si>
  <si>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</si>
  <si>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</si>
  <si>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</si>
  <si>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</si>
  <si>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</si>
  <si>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</si>
  <si>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</si>
  <si>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</si>
  <si>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</si>
  <si>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</si>
  <si>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</si>
  <si>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</si>
  <si>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</si>
  <si>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</si>
  <si>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</si>
  <si>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</si>
  <si>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</si>
  <si>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</si>
  <si>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</si>
  <si>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</si>
  <si>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</si>
  <si>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</si>
  <si>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</si>
  <si>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</si>
  <si>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</si>
  <si>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</si>
  <si>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</si>
  <si>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</si>
  <si>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</si>
  <si>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</si>
  <si>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</si>
  <si>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</si>
  <si>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</si>
  <si>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</si>
  <si>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</si>
  <si>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</si>
  <si>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</si>
  <si>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</si>
  <si>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</si>
  <si>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</si>
  <si>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</si>
  <si>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</si>
  <si>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</si>
  <si>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</si>
  <si>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</si>
  <si>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</si>
  <si>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</si>
  <si>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</si>
  <si>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</si>
  <si>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</si>
  <si>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</si>
  <si>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</si>
  <si>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</si>
  <si>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</si>
  <si>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</si>
  <si>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</si>
  <si>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</si>
  <si>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</si>
  <si>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</si>
  <si>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</si>
  <si>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</si>
  <si>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</si>
  <si>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</si>
  <si>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</si>
  <si>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</si>
  <si>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</si>
  <si>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</si>
  <si>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</si>
  <si>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</si>
  <si>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</si>
  <si>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</si>
  <si>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</si>
  <si>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</si>
  <si>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</si>
  <si>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</si>
  <si>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</si>
  <si>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</si>
  <si>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</si>
  <si>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</si>
  <si>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</si>
  <si>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</si>
  <si>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</si>
  <si>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</si>
  <si>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</si>
  <si>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</si>
  <si>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</si>
  <si>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</si>
  <si>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</si>
  <si>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</si>
  <si>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</si>
  <si>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</si>
  <si>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</si>
  <si>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</si>
  <si>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</si>
  <si>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</si>
  <si>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</si>
  <si>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</si>
  <si>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</si>
  <si>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</si>
  <si>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</si>
  <si>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</si>
  <si>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</si>
  <si>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</si>
  <si>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</si>
  <si>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</si>
  <si>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</si>
  <si>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</si>
  <si>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</si>
  <si>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</si>
  <si>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</si>
  <si>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</si>
  <si>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</si>
  <si>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</si>
  <si>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</si>
  <si>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</si>
  <si>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</si>
  <si>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</si>
  <si>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</si>
  <si>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</si>
  <si>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</si>
  <si>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</si>
  <si>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</si>
  <si>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</si>
  <si>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</si>
  <si>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</si>
  <si>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</si>
  <si>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</si>
  <si>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</si>
  <si>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</si>
  <si>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</si>
  <si>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</si>
  <si>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</si>
  <si>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</si>
  <si>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</si>
  <si>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</si>
  <si>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</si>
  <si>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</si>
  <si>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</si>
  <si>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</si>
  <si>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</si>
  <si>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</si>
  <si>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</si>
  <si>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</si>
  <si>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</si>
  <si>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</si>
  <si>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</si>
  <si>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</si>
  <si>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</si>
  <si>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</si>
  <si>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</si>
  <si>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</si>
  <si>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</si>
  <si>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</si>
  <si>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</si>
  <si>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</si>
  <si>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</si>
  <si>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</si>
  <si>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</si>
  <si>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</si>
  <si>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</si>
  <si>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</si>
  <si>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</si>
  <si>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</si>
  <si>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</si>
  <si>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</si>
  <si>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</si>
  <si>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</si>
  <si>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</si>
  <si>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</si>
  <si>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</si>
  <si>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</si>
  <si>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</si>
  <si>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</si>
  <si>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</si>
  <si>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</si>
  <si>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</si>
  <si>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</si>
  <si>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</si>
  <si>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</si>
  <si>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</si>
  <si>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</si>
  <si>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</si>
  <si>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</si>
  <si>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</si>
  <si>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</si>
  <si>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</si>
  <si>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</si>
  <si>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</si>
  <si>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</si>
  <si>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</si>
  <si>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</si>
  <si>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</si>
  <si>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</si>
  <si>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</si>
  <si>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</si>
  <si>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</si>
  <si>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</si>
  <si>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</si>
  <si>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</si>
  <si>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</si>
  <si>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</si>
  <si>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</si>
  <si>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</si>
  <si>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</si>
  <si>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</si>
  <si>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</si>
  <si>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</si>
  <si>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</si>
  <si>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</si>
  <si>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</si>
  <si>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</si>
  <si>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</si>
  <si>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</si>
  <si>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</si>
  <si>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</si>
  <si>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</si>
  <si>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</si>
  <si>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</si>
  <si>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</si>
  <si>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</si>
  <si>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</si>
  <si>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</si>
  <si>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</si>
  <si>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</si>
  <si>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</si>
  <si>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</si>
  <si>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</si>
  <si>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</si>
  <si>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</si>
  <si>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</si>
  <si>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</si>
  <si>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</si>
  <si>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</si>
  <si>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</si>
  <si>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</si>
  <si>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</si>
  <si>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</si>
  <si>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</si>
  <si>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</si>
  <si>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</si>
  <si>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</si>
  <si>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</si>
  <si>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</si>
  <si>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</si>
  <si>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</si>
  <si>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</si>
  <si>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</si>
  <si>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</si>
  <si>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</si>
  <si>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</si>
  <si>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</si>
  <si>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</si>
  <si>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</si>
  <si>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</si>
  <si>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</si>
  <si>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</si>
  <si>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</si>
  <si>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</si>
  <si>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</si>
  <si>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</si>
  <si>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</si>
  <si>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</si>
  <si>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</si>
  <si>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</si>
  <si>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</si>
  <si>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</si>
  <si>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</si>
  <si>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</si>
  <si>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</si>
  <si>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</si>
  <si>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</si>
  <si>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</si>
  <si>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</si>
  <si>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</si>
  <si>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</si>
  <si>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</si>
  <si>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</si>
  <si>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</si>
  <si>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</si>
  <si>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</si>
  <si>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</si>
  <si>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</si>
  <si>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</si>
  <si>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</si>
  <si>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</si>
  <si>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</si>
  <si>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</si>
  <si>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</si>
  <si>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</si>
  <si>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</si>
  <si>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</si>
  <si>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</si>
  <si>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</si>
  <si>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</si>
  <si>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</si>
  <si>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</si>
  <si>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</si>
  <si>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</si>
  <si>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</si>
  <si>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</si>
  <si>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</si>
  <si>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</si>
  <si>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</si>
  <si>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</si>
  <si>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</si>
  <si>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</si>
  <si>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</si>
  <si>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</si>
  <si>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</si>
  <si>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</si>
  <si>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</si>
  <si>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</si>
  <si>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</si>
  <si>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</si>
  <si>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</si>
  <si>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</si>
  <si>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</si>
  <si>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</si>
  <si>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</si>
  <si>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</si>
  <si>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</si>
  <si>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</si>
  <si>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</si>
  <si>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</si>
  <si>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</si>
  <si>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</si>
  <si>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</si>
  <si>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</si>
  <si>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</si>
  <si>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</si>
  <si>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</si>
  <si>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</si>
  <si>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</si>
  <si>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</si>
  <si>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</si>
  <si>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</si>
  <si>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</si>
  <si>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</si>
  <si>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</si>
  <si>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</si>
  <si>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</si>
  <si>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</si>
  <si>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</si>
  <si>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</si>
  <si>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</si>
  <si>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</si>
  <si>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</si>
  <si>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</si>
  <si>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</si>
  <si>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</si>
  <si>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</si>
  <si>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</si>
  <si>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</si>
  <si>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</si>
  <si>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</si>
  <si>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</si>
  <si>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</si>
  <si>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</si>
  <si>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</si>
  <si>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</si>
  <si>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</si>
  <si>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</si>
  <si>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</si>
  <si>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</si>
  <si>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</si>
  <si>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</si>
  <si>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</si>
  <si>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</si>
  <si>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</si>
  <si>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</si>
  <si>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</si>
  <si>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</si>
  <si>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</si>
  <si>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</si>
  <si>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</si>
  <si>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</si>
  <si>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</si>
  <si>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</si>
  <si>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</si>
  <si>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</si>
  <si>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</si>
  <si>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</si>
  <si>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</si>
  <si>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</si>
  <si>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</si>
  <si>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</si>
  <si>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</si>
  <si>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</si>
  <si>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</si>
  <si>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</si>
  <si>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</si>
  <si>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</si>
  <si>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</si>
  <si>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</si>
  <si>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</si>
  <si>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</si>
  <si>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</si>
  <si>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</si>
  <si>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</si>
  <si>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</si>
  <si>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</si>
  <si>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</si>
  <si>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</si>
  <si>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</si>
  <si>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</si>
  <si>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</si>
  <si>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</si>
  <si>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</si>
  <si>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</si>
  <si>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</si>
  <si>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</si>
  <si>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</si>
  <si>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</si>
  <si>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</si>
  <si>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</si>
  <si>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</si>
  <si>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</si>
  <si>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</si>
  <si>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</si>
  <si>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</si>
  <si>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</si>
  <si>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</si>
  <si>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</si>
  <si>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</si>
  <si>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</si>
  <si>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</si>
  <si>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</si>
  <si>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</si>
  <si>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</si>
  <si>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</si>
  <si>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</si>
  <si>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</si>
  <si>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</si>
  <si>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</si>
  <si>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</si>
  <si>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</si>
  <si>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</si>
  <si>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</si>
  <si>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</si>
  <si>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</si>
  <si>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</si>
  <si>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</si>
  <si>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</si>
  <si>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</si>
  <si>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</si>
  <si>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</si>
  <si>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</si>
  <si>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</si>
  <si>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</si>
  <si>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</si>
  <si>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</si>
  <si>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</si>
  <si>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</si>
  <si>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</si>
  <si>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</si>
  <si>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</si>
  <si>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</si>
  <si>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</si>
  <si>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</si>
  <si>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</si>
  <si>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</si>
  <si>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</si>
  <si>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</si>
  <si>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</si>
  <si>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</si>
  <si>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</si>
  <si>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</si>
  <si>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</si>
  <si>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</si>
  <si>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</si>
  <si>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</si>
  <si>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</si>
  <si>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</si>
  <si>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</si>
  <si>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</si>
  <si>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</si>
  <si>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</si>
  <si>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</si>
  <si>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</si>
  <si>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</si>
  <si>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</si>
  <si>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</si>
  <si>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</si>
  <si>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</si>
  <si>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</si>
  <si>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</si>
  <si>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</si>
  <si>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</si>
  <si>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</si>
  <si>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</si>
  <si>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</si>
  <si>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</si>
  <si>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</si>
  <si>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</si>
  <si>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</si>
  <si>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</si>
  <si>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</si>
  <si>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</si>
  <si>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</si>
  <si>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</si>
  <si>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</si>
  <si>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</si>
  <si>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</si>
  <si>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</si>
  <si>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</si>
  <si>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</si>
  <si>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</si>
  <si>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</si>
  <si>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</si>
  <si>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</si>
  <si>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</si>
  <si>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</si>
  <si>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</si>
  <si>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</si>
  <si>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</si>
  <si>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</si>
  <si>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</si>
  <si>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</si>
  <si>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</si>
  <si>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</si>
  <si>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</si>
  <si>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</si>
  <si>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</si>
  <si>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</si>
  <si>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</si>
  <si>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</si>
  <si>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</si>
  <si>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</si>
  <si>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</si>
  <si>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</si>
  <si>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</si>
  <si>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</si>
  <si>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</si>
  <si>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</si>
  <si>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</si>
  <si>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</si>
  <si>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</si>
  <si>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</si>
  <si>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</si>
  <si>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</si>
  <si>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</si>
  <si>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</si>
  <si>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</si>
  <si>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</si>
  <si>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</si>
  <si>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</si>
  <si>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</si>
  <si>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</si>
  <si>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</si>
  <si>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</si>
  <si>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</si>
  <si>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</si>
  <si>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</si>
  <si>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</si>
  <si>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</si>
  <si>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</si>
  <si>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</si>
  <si>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</si>
  <si>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</si>
  <si>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</si>
  <si>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</si>
  <si>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</si>
  <si>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</si>
  <si>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</si>
  <si>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</si>
  <si>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</si>
  <si>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</si>
  <si>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</si>
  <si>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</si>
  <si>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</si>
  <si>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</si>
  <si>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</si>
  <si>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</si>
  <si>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</si>
  <si>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</si>
  <si>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</si>
  <si>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</si>
  <si>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</si>
  <si>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</si>
  <si>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</si>
  <si>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</si>
  <si>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</si>
  <si>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</si>
  <si>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</si>
  <si>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</si>
  <si>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</si>
  <si>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</si>
  <si>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</si>
  <si>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</si>
  <si>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</si>
  <si>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</si>
  <si>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</si>
  <si>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</si>
  <si>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</si>
  <si>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</si>
  <si>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</si>
  <si>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</si>
  <si>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</si>
  <si>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</si>
  <si>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</si>
  <si>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</si>
  <si>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</si>
  <si>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</si>
  <si>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</si>
  <si>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</si>
  <si>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</si>
  <si>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</si>
  <si>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</si>
  <si>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</si>
  <si>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</si>
  <si>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</si>
  <si>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</si>
  <si>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</si>
  <si>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</si>
  <si>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</si>
  <si>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</si>
  <si>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</si>
  <si>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</si>
  <si>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</si>
  <si>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</si>
  <si>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</si>
  <si>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</si>
  <si>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</si>
  <si>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</si>
  <si>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</si>
  <si>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</si>
  <si>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</si>
  <si>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</si>
  <si>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</si>
  <si>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</si>
  <si>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</si>
  <si>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</si>
  <si>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</si>
  <si>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</si>
  <si>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</si>
  <si>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</si>
  <si>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</si>
  <si>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</si>
  <si>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</si>
  <si>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</si>
  <si>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</si>
  <si>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</si>
  <si>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</si>
  <si>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</si>
  <si>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</si>
  <si>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</si>
  <si>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</si>
  <si>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</si>
  <si>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</si>
  <si>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</si>
  <si>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</si>
  <si>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</si>
  <si>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</si>
  <si>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</si>
  <si>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</si>
  <si>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</si>
  <si>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</si>
  <si>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</si>
  <si>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</si>
  <si>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</si>
  <si>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</si>
  <si>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</si>
  <si>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</si>
  <si>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</si>
  <si>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</si>
  <si>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</si>
  <si>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</si>
  <si>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</si>
  <si>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</si>
  <si>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</si>
  <si>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</si>
  <si>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</si>
  <si>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</si>
  <si>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</si>
  <si>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</si>
  <si>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</si>
  <si>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</si>
  <si>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</si>
  <si>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</si>
  <si>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</si>
  <si>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</si>
  <si>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</si>
  <si>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</si>
  <si>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</si>
  <si>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</si>
  <si>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</si>
  <si>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</si>
  <si>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</si>
  <si>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</si>
  <si>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</si>
  <si>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</si>
  <si>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</si>
  <si>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</si>
  <si>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</si>
  <si>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</si>
  <si>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</si>
  <si>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</si>
  <si>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</si>
  <si>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</si>
  <si>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</si>
  <si>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</si>
  <si>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</si>
  <si>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</si>
  <si>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</si>
  <si>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</si>
  <si>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</si>
  <si>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</si>
  <si>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</si>
  <si>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</si>
  <si>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</si>
  <si>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</si>
  <si>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</si>
  <si>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</si>
  <si>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</si>
  <si>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</si>
  <si>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</si>
  <si>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</si>
  <si>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</si>
  <si>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</si>
  <si>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</si>
  <si>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</si>
  <si>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</si>
  <si>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</si>
  <si>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</si>
  <si>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</si>
  <si>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</si>
  <si>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</si>
  <si>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</si>
  <si>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</si>
  <si>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</si>
  <si>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</si>
  <si>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</si>
  <si>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</si>
  <si>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</si>
  <si>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</si>
  <si>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</si>
  <si>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</si>
  <si>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</si>
  <si>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</si>
  <si>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</si>
  <si>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</si>
  <si>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</si>
  <si>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</si>
  <si>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</si>
  <si>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</si>
  <si>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</si>
  <si>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</si>
  <si>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</si>
  <si>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</si>
  <si>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</si>
  <si>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</si>
  <si>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</si>
  <si>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</si>
  <si>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</si>
  <si>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</si>
  <si>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</si>
  <si>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</si>
  <si>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</si>
  <si>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</si>
  <si>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</si>
  <si>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</si>
  <si>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</si>
  <si>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</si>
  <si>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</si>
  <si>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</si>
  <si>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</si>
  <si>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</si>
  <si>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</si>
  <si>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</si>
  <si>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</si>
  <si>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</si>
  <si>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</si>
  <si>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</si>
  <si>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</si>
  <si>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</si>
  <si>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</si>
  <si>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</si>
  <si>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</si>
  <si>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</si>
  <si>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</si>
  <si>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</si>
  <si>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</si>
  <si>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</si>
  <si>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</si>
  <si>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</si>
  <si>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</si>
  <si>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</si>
  <si>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</si>
  <si>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</si>
  <si>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</si>
  <si>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</si>
  <si>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</si>
  <si>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</si>
  <si>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</si>
  <si>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</si>
  <si>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</si>
  <si>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</si>
  <si>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</si>
  <si>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</si>
  <si>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</si>
  <si>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</si>
  <si>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</si>
  <si>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</si>
  <si>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</si>
  <si>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</si>
  <si>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</si>
  <si>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</si>
  <si>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</si>
  <si>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</si>
  <si>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</si>
  <si>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</si>
  <si>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</si>
  <si>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</si>
  <si>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</si>
  <si>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</si>
  <si>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</si>
  <si>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</si>
  <si>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</si>
  <si>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</si>
  <si>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</si>
  <si>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</si>
  <si>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</si>
  <si>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</si>
  <si>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</si>
  <si>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</si>
  <si>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</si>
  <si>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</si>
  <si>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</si>
  <si>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</si>
  <si>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</si>
  <si>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</si>
  <si>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</si>
  <si>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</si>
  <si>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</si>
  <si>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</si>
  <si>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</si>
  <si>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</si>
  <si>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</si>
  <si>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</si>
  <si>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</si>
  <si>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</si>
  <si>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</si>
  <si>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</si>
  <si>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</si>
  <si>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</si>
  <si>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</si>
  <si>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</si>
  <si>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</si>
  <si>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</si>
  <si>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</si>
  <si>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</si>
  <si>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</si>
  <si>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</si>
  <si>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</si>
  <si>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</si>
  <si>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</si>
  <si>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</si>
  <si>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</si>
  <si>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</si>
  <si>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</si>
  <si>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</si>
  <si>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</si>
  <si>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</si>
  <si>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</si>
  <si>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</si>
  <si>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</si>
  <si>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</si>
  <si>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</si>
  <si>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</si>
  <si>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</si>
  <si>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</si>
  <si>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</si>
  <si>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</si>
  <si>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</si>
  <si>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</si>
  <si>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</si>
  <si>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</si>
  <si>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</si>
  <si>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</si>
  <si>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</si>
  <si>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</si>
  <si>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</si>
  <si>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</si>
  <si>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</si>
  <si>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</si>
  <si>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</si>
  <si>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</si>
  <si>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</si>
  <si>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</si>
  <si>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</si>
  <si>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</si>
  <si>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</si>
  <si>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</si>
  <si>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</si>
  <si>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</si>
  <si>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</si>
  <si>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</si>
  <si>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</si>
  <si>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</si>
  <si>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</si>
  <si>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</si>
  <si>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</si>
  <si>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</si>
  <si>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</si>
  <si>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</si>
  <si>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</si>
  <si>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</si>
  <si>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</si>
  <si>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</si>
  <si>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</si>
  <si>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</si>
  <si>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</si>
  <si>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</si>
  <si>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</si>
  <si>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</si>
  <si>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</si>
  <si>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</si>
  <si>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</si>
  <si>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</si>
  <si>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</si>
  <si>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</si>
  <si>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</si>
  <si>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</si>
  <si>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</si>
  <si>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</si>
  <si>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</si>
  <si>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</si>
  <si>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</si>
  <si>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</si>
  <si>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</si>
  <si>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</si>
  <si>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</si>
  <si>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</si>
  <si>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</si>
  <si>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</si>
  <si>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</si>
  <si>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</si>
  <si>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</si>
  <si>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</si>
  <si>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</si>
  <si>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</si>
  <si>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</si>
  <si>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</si>
  <si>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</si>
  <si>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</si>
  <si>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</si>
  <si>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</si>
  <si>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</si>
  <si>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</si>
  <si>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</si>
  <si>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</si>
  <si>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</si>
  <si>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</si>
  <si>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</si>
  <si>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</si>
  <si>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</si>
  <si>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</si>
  <si>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</si>
  <si>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</si>
  <si>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</si>
  <si>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</si>
  <si>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</si>
  <si>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</si>
  <si>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</si>
  <si>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</si>
  <si>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</si>
  <si>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</si>
  <si>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</si>
  <si>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</si>
  <si>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</si>
  <si>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</si>
  <si>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</si>
  <si>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</si>
  <si>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</si>
  <si>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</si>
  <si>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</si>
  <si>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</si>
  <si>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</si>
  <si>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</si>
  <si>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</si>
  <si>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</si>
  <si>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</si>
  <si>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</si>
  <si>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</si>
  <si>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</si>
  <si>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</si>
  <si>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</si>
  <si>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</si>
  <si>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</si>
  <si>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</si>
  <si>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</si>
  <si>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</si>
  <si>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</si>
  <si>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</si>
  <si>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</si>
  <si>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</si>
  <si>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</si>
  <si>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</si>
  <si>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</si>
  <si>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</si>
  <si>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</si>
  <si>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</si>
  <si>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</si>
  <si>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</si>
  <si>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</si>
  <si>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</si>
  <si>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</si>
  <si>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</si>
  <si>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</si>
  <si>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</si>
  <si>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</si>
  <si>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</si>
  <si>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</si>
  <si>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</si>
  <si>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</si>
  <si>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</si>
  <si>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</si>
  <si>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</si>
  <si>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</si>
  <si>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</si>
  <si>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</si>
  <si>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</si>
  <si>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</si>
  <si>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</si>
  <si>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</si>
  <si>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</si>
  <si>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</si>
  <si>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</si>
  <si>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</si>
  <si>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</si>
  <si>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</si>
  <si>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</si>
  <si>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</si>
  <si>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</si>
  <si>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</si>
  <si>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</si>
  <si>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</si>
  <si>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</si>
  <si>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</si>
  <si>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</si>
  <si>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</si>
  <si>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</si>
  <si>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</si>
  <si>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</si>
  <si>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</si>
  <si>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</si>
  <si>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</si>
  <si>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</si>
  <si>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</si>
  <si>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</si>
  <si>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</si>
  <si>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</si>
  <si>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</si>
  <si>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</si>
  <si>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</si>
  <si>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</si>
  <si>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</si>
  <si>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</si>
  <si>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</si>
  <si>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</si>
  <si>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</si>
  <si>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</si>
  <si>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</si>
  <si>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</si>
  <si>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</si>
  <si>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</si>
  <si>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</si>
  <si>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</si>
  <si>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</si>
  <si>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</si>
  <si>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</si>
  <si>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</si>
  <si>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</si>
  <si>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</si>
  <si>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</si>
  <si>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</si>
  <si>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</si>
  <si>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</si>
  <si>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</si>
  <si>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</si>
  <si>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</si>
  <si>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</si>
  <si>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</si>
  <si>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</si>
  <si>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</si>
  <si>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</si>
  <si>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</si>
  <si>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</si>
  <si>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</si>
  <si>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</si>
  <si>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</si>
  <si>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</si>
  <si>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</si>
  <si>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</si>
  <si>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</si>
  <si>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</si>
  <si>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</si>
  <si>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</si>
  <si>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</si>
  <si>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</si>
  <si>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</si>
  <si>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</si>
  <si>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</si>
  <si>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</si>
  <si>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</si>
  <si>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</si>
  <si>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</si>
  <si>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</si>
  <si>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</si>
  <si>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</si>
  <si>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</si>
  <si>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</si>
  <si>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</si>
  <si>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</si>
  <si>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</si>
  <si>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</si>
  <si>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</si>
  <si>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</si>
  <si>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</si>
  <si>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</si>
  <si>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</si>
  <si>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</si>
  <si>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</si>
  <si>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</si>
  <si>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</si>
  <si>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</si>
  <si>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</si>
  <si>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</si>
  <si>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</si>
  <si>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</si>
  <si>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</si>
  <si>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</si>
  <si>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</si>
  <si>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</si>
  <si>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</si>
  <si>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</si>
  <si>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</si>
  <si>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</si>
  <si>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</si>
  <si>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</si>
  <si>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</si>
  <si>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</si>
  <si>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</si>
  <si>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</si>
  <si>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</si>
  <si>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</si>
  <si>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</si>
  <si>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</si>
  <si>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</si>
  <si>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</si>
  <si>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</si>
  <si>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</si>
  <si>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</si>
  <si>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</si>
  <si>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</si>
  <si>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</si>
  <si>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</si>
  <si>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</si>
  <si>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</si>
  <si>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</si>
  <si>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</si>
  <si>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</si>
  <si>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</si>
  <si>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</si>
  <si>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</si>
  <si>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</si>
  <si>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</si>
  <si>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</si>
  <si>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</si>
  <si>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</si>
  <si>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</si>
  <si>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</si>
  <si>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</si>
  <si>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</si>
  <si>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</si>
  <si>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</si>
  <si>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</si>
  <si>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</si>
  <si>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</si>
  <si>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</si>
  <si>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</si>
  <si>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</si>
  <si>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</si>
  <si>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</si>
  <si>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</si>
  <si>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</si>
  <si>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</si>
  <si>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</si>
  <si>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</si>
  <si>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</si>
  <si>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</si>
  <si>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</si>
  <si>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</si>
  <si>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</si>
  <si>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</si>
  <si>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</si>
  <si>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</si>
  <si>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</si>
  <si>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</si>
  <si>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</si>
  <si>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</si>
  <si>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</si>
  <si>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</si>
  <si>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</si>
  <si>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</si>
  <si>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</si>
  <si>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</si>
  <si>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</si>
  <si>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</si>
  <si>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</si>
  <si>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</si>
  <si>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</si>
  <si>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</si>
  <si>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</si>
  <si>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</si>
  <si>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</si>
  <si>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</si>
  <si>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</si>
  <si>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</si>
  <si>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</si>
  <si>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</si>
  <si>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</si>
  <si>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</si>
  <si>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</si>
  <si>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</si>
  <si>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</si>
  <si>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</si>
  <si>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</si>
  <si>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</si>
  <si>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</si>
  <si>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</si>
  <si>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</si>
  <si>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</si>
  <si>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</si>
  <si>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</si>
  <si>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</si>
  <si>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</si>
  <si>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</si>
  <si>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</si>
  <si>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</si>
  <si>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</si>
  <si>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</si>
  <si>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</si>
  <si>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</si>
  <si>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</si>
  <si>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</si>
  <si>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</si>
  <si>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</si>
  <si>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</si>
  <si>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</si>
  <si>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</si>
  <si>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</si>
  <si>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</si>
  <si>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</si>
  <si>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</si>
  <si>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</si>
  <si>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</si>
  <si>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</si>
  <si>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</si>
  <si>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</si>
  <si>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</si>
  <si>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</si>
  <si>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</si>
  <si>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</si>
  <si>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</si>
  <si>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</si>
  <si>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</si>
  <si>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</si>
  <si>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</si>
  <si>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</si>
  <si>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</si>
  <si>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</si>
  <si>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</si>
  <si>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</si>
  <si>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</si>
  <si>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</si>
  <si>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</si>
  <si>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</si>
  <si>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</si>
  <si>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</si>
  <si>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</si>
  <si>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</si>
  <si>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</si>
  <si>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</si>
  <si>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</si>
  <si>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</si>
  <si>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</si>
  <si>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</si>
  <si>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</si>
  <si>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</si>
  <si>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</si>
  <si>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</si>
  <si>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</si>
  <si>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</si>
  <si>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</si>
  <si>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</si>
  <si>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</si>
  <si>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</si>
  <si>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</si>
  <si>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</si>
  <si>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</si>
  <si>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</si>
  <si>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</si>
  <si>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</si>
  <si>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</si>
  <si>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</si>
  <si>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</si>
  <si>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</si>
  <si>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</si>
  <si>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</si>
  <si>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</si>
  <si>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</si>
  <si>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</si>
  <si>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</si>
  <si>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</si>
  <si>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</si>
  <si>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</si>
  <si>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</si>
  <si>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</si>
  <si>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</si>
  <si>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</si>
  <si>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</si>
  <si>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</si>
  <si>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</si>
  <si>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</si>
  <si>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</si>
  <si>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</si>
  <si>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</si>
  <si>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</si>
  <si>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</si>
  <si>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</si>
  <si>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</si>
  <si>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</si>
  <si>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</si>
  <si>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</si>
  <si>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</si>
  <si>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</si>
  <si>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</si>
  <si>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</si>
  <si>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</si>
  <si>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</si>
  <si>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</si>
  <si>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</si>
  <si>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</si>
  <si>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</si>
  <si>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</si>
  <si>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</si>
  <si>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</si>
  <si>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</si>
  <si>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</si>
  <si>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</si>
  <si>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</si>
  <si>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</si>
  <si>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</si>
  <si>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</si>
  <si>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</si>
  <si>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</si>
  <si>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</si>
  <si>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</si>
  <si>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</si>
  <si>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</si>
  <si>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</si>
  <si>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</si>
  <si>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</si>
  <si>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</si>
  <si>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</si>
  <si>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</si>
  <si>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</si>
  <si>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</si>
  <si>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</si>
  <si>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</si>
  <si>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</si>
  <si>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</si>
  <si>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</si>
  <si>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</si>
  <si>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</si>
  <si>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</si>
  <si>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</si>
  <si>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</si>
  <si>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</si>
  <si>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</si>
  <si>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</si>
  <si>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</si>
  <si>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</si>
  <si>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</si>
  <si>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</si>
  <si>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</si>
  <si>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</si>
  <si>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</si>
  <si>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</si>
  <si>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</si>
  <si>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</si>
  <si>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</si>
  <si>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</si>
  <si>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</si>
  <si>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</si>
  <si>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</si>
  <si>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</si>
  <si>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</si>
  <si>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</si>
  <si>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</si>
  <si>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</si>
  <si>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</si>
  <si>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</si>
  <si>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</si>
  <si>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</si>
  <si>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</si>
  <si>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</si>
  <si>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</si>
  <si>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</si>
  <si>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</si>
  <si>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</si>
  <si>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</si>
  <si>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</si>
  <si>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</si>
  <si>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</si>
  <si>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</si>
  <si>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</si>
  <si>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</si>
  <si>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</si>
  <si>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</si>
  <si>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</si>
  <si>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</si>
  <si>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</si>
  <si>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</si>
  <si>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</si>
  <si>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</si>
  <si>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</si>
  <si>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</si>
  <si>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</si>
  <si>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</si>
  <si>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</si>
  <si>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</si>
  <si>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</si>
  <si>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</si>
  <si>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</si>
  <si>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</si>
  <si>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</si>
  <si>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</si>
  <si>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</si>
  <si>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</si>
  <si>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</si>
  <si>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</si>
  <si>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</si>
  <si>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</si>
  <si>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</si>
  <si>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</si>
  <si>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</si>
  <si>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</si>
  <si>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</si>
  <si>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</si>
  <si>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</si>
  <si>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</si>
  <si>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</si>
  <si>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</si>
  <si>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</si>
  <si>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</si>
  <si>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</si>
  <si>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</si>
  <si>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</si>
  <si>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</si>
  <si>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</si>
  <si>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</si>
  <si>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</si>
  <si>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</si>
  <si>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</si>
  <si>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</si>
  <si>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</si>
  <si>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</si>
  <si>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</si>
  <si>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</si>
  <si>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</si>
  <si>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</si>
  <si>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</si>
  <si>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</si>
  <si>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</si>
  <si>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</si>
  <si>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</si>
  <si>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</si>
  <si>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</si>
  <si>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</si>
  <si>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</si>
  <si>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</si>
  <si>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</si>
  <si>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</si>
  <si>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</si>
  <si>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</si>
  <si>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</si>
  <si>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</si>
  <si>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</si>
  <si>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</si>
  <si>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</si>
  <si>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</si>
  <si>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</si>
  <si>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</si>
  <si>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</si>
  <si>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</si>
  <si>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</si>
  <si>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</si>
  <si>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</si>
  <si>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</si>
  <si>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</si>
  <si>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</si>
  <si>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</si>
  <si>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</si>
  <si>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</si>
  <si>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</si>
  <si>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</si>
  <si>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</si>
  <si>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</si>
  <si>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</si>
  <si>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</si>
  <si>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</si>
  <si>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</si>
  <si>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</si>
  <si>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</si>
  <si>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</si>
  <si>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</si>
  <si>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</si>
  <si>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</si>
  <si>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</si>
  <si>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</si>
  <si>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</si>
  <si>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</si>
  <si>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</si>
  <si>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</si>
  <si>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</si>
  <si>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</si>
  <si>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</si>
  <si>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</si>
  <si>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</si>
  <si>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</si>
  <si>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</si>
  <si>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</si>
  <si>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</si>
  <si>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</si>
  <si>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</si>
  <si>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</si>
  <si>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</si>
  <si>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</si>
  <si>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</si>
  <si>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</si>
  <si>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</si>
  <si>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</si>
  <si>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</si>
  <si>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</si>
  <si>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</si>
  <si>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</si>
  <si>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</si>
  <si>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</si>
  <si>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</si>
  <si>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</si>
  <si>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</si>
  <si>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</si>
  <si>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</si>
  <si>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</si>
  <si>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</si>
  <si>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</si>
  <si>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</si>
  <si>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</si>
  <si>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</si>
  <si>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</si>
  <si>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</si>
  <si>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</si>
  <si>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</si>
  <si>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</si>
  <si>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</si>
  <si>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</si>
  <si>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</si>
  <si>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</si>
  <si>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</si>
  <si>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</si>
  <si>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</si>
  <si>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</si>
  <si>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</si>
  <si>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</si>
  <si>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</si>
  <si>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</si>
  <si>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</si>
  <si>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</si>
  <si>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</si>
  <si>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</si>
  <si>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</si>
  <si>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</si>
  <si>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</si>
  <si>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</si>
  <si>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</si>
  <si>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</si>
  <si>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</si>
  <si>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</si>
  <si>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</si>
  <si>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</si>
  <si>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</si>
  <si>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</si>
  <si>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</si>
  <si>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</si>
  <si>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</si>
  <si>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</si>
  <si>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</si>
  <si>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</si>
  <si>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</si>
  <si>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</si>
  <si>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</si>
  <si>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</si>
  <si>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</si>
  <si>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</si>
  <si>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</si>
  <si>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</si>
  <si>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</si>
  <si>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</si>
  <si>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</si>
  <si>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</si>
  <si>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</si>
  <si>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</si>
  <si>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</si>
  <si>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</si>
  <si>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</si>
  <si>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</si>
  <si>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</si>
  <si>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</si>
  <si>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</si>
  <si>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</si>
  <si>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</si>
  <si>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</si>
  <si>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</si>
  <si>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</si>
  <si>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</si>
  <si>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</si>
  <si>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</si>
  <si>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</si>
  <si>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</si>
  <si>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</si>
  <si>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</si>
  <si>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</si>
  <si>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</si>
  <si>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</si>
  <si>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</si>
  <si>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</si>
  <si>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</si>
  <si>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</si>
  <si>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</si>
  <si>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</si>
  <si>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</si>
  <si>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</si>
  <si>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</si>
  <si>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</si>
  <si>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</si>
  <si>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</si>
  <si>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</si>
  <si>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</si>
  <si>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</si>
  <si>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</si>
  <si>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</si>
  <si>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</si>
  <si>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</si>
  <si>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</si>
  <si>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</si>
  <si>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</si>
  <si>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</si>
  <si>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</si>
  <si>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</si>
  <si>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</si>
  <si>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</si>
  <si>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</si>
  <si>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</si>
  <si>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</si>
  <si>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</si>
  <si>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</si>
  <si>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</si>
  <si>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</si>
  <si>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</si>
  <si>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</si>
  <si>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</si>
  <si>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</si>
  <si>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</si>
  <si>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</si>
  <si>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</si>
  <si>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</si>
  <si>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</si>
  <si>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</si>
  <si>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</si>
  <si>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</si>
  <si>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</si>
  <si>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</si>
  <si>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</si>
  <si>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</si>
  <si>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</si>
  <si>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</si>
  <si>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</si>
  <si>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</si>
  <si>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</si>
  <si>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</si>
  <si>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</si>
  <si>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</si>
  <si>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</si>
  <si>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</si>
  <si>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</si>
  <si>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</si>
  <si>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</si>
  <si>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</si>
  <si>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</si>
  <si>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</si>
  <si>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</si>
  <si>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</si>
  <si>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</si>
  <si>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</si>
  <si>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</si>
  <si>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</si>
  <si>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</si>
  <si>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</si>
  <si>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</si>
  <si>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</si>
  <si>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</si>
  <si>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</si>
  <si>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</si>
  <si>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</si>
  <si>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</si>
  <si>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</si>
  <si>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</si>
  <si>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</si>
  <si>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</si>
  <si>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</si>
  <si>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</si>
  <si>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</si>
  <si>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</si>
  <si>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</si>
  <si>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</si>
  <si>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</si>
  <si>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</si>
  <si>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</si>
  <si>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</si>
  <si>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</si>
  <si>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</si>
  <si>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</si>
  <si>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</si>
  <si>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</si>
  <si>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</si>
  <si>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</si>
  <si>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</si>
  <si>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</si>
  <si>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</si>
  <si>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</si>
  <si>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</si>
  <si>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</si>
  <si>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</si>
  <si>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</si>
  <si>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</si>
  <si>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</si>
  <si>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</si>
  <si>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</si>
  <si>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</si>
  <si>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</si>
  <si>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</si>
  <si>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</si>
  <si>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</si>
  <si>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</si>
  <si>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</si>
  <si>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</si>
  <si>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</si>
  <si>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</si>
  <si>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</si>
  <si>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</si>
  <si>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</si>
  <si>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</si>
  <si>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</si>
  <si>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</si>
  <si>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</si>
  <si>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</si>
  <si>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</si>
  <si>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</si>
  <si>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</si>
  <si>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</si>
  <si>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</si>
  <si>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</si>
  <si>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</si>
  <si>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</si>
  <si>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</si>
  <si>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</si>
  <si>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</si>
  <si>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</si>
  <si>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</si>
  <si>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</si>
  <si>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</si>
  <si>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</si>
  <si>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</si>
  <si>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</si>
  <si>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</si>
  <si>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</si>
  <si>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</si>
  <si>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</si>
  <si>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</si>
  <si>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</si>
  <si>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</si>
  <si>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</si>
  <si>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</si>
  <si>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</si>
  <si>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</si>
  <si>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</si>
  <si>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</si>
  <si>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</si>
  <si>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</si>
  <si>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</si>
  <si>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</si>
  <si>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</si>
  <si>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</si>
  <si>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</si>
  <si>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</si>
  <si>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</si>
  <si>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</si>
  <si>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</si>
  <si>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</si>
  <si>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</si>
  <si>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</si>
  <si>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</si>
  <si>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</si>
  <si>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</si>
  <si>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</si>
  <si>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</si>
  <si>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</si>
  <si>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</si>
  <si>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</si>
  <si>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</si>
  <si>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</si>
  <si>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</si>
  <si>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</si>
  <si>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</si>
  <si>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</si>
  <si>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</si>
  <si>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</si>
  <si>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</si>
  <si>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</si>
  <si>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</si>
  <si>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</si>
  <si>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</si>
  <si>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</si>
  <si>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</si>
  <si>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</si>
  <si>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</si>
  <si>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</si>
  <si>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</si>
  <si>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</si>
  <si>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</si>
  <si>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</si>
  <si>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</si>
  <si>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</si>
  <si>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</si>
  <si>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</si>
  <si>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</si>
  <si>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</si>
  <si>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</si>
  <si>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</si>
  <si>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</si>
  <si>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</si>
  <si>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</si>
  <si>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</si>
  <si>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</si>
  <si>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</si>
  <si>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</si>
  <si>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</si>
  <si>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</si>
  <si>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</si>
  <si>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</si>
  <si>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</si>
  <si>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</si>
  <si>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</si>
  <si>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</si>
  <si>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</si>
  <si>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</si>
  <si>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</si>
  <si>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</si>
  <si>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</si>
  <si>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</si>
  <si>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</si>
  <si>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</si>
  <si>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</si>
  <si>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</si>
  <si>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</si>
  <si>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</si>
  <si>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</si>
  <si>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</si>
  <si>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</si>
  <si>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</si>
  <si>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</si>
  <si>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</si>
  <si>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</si>
  <si>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</si>
  <si>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</si>
  <si>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</si>
  <si>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</si>
  <si>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</si>
  <si>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</si>
  <si>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</si>
  <si>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</si>
  <si>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</si>
  <si>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</si>
  <si>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</si>
  <si>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</si>
  <si>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</si>
  <si>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</si>
  <si>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</si>
  <si>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</si>
  <si>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</si>
  <si>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</si>
  <si>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</si>
  <si>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</si>
  <si>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</si>
  <si>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</si>
  <si>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</si>
  <si>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</si>
  <si>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</si>
  <si>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</si>
  <si>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</si>
  <si>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</si>
  <si>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</si>
  <si>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</si>
  <si>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</si>
  <si>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</si>
  <si>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</si>
  <si>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</si>
  <si>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</si>
  <si>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</si>
  <si>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</si>
  <si>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</si>
  <si>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</si>
  <si>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</si>
  <si>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</si>
  <si>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</si>
  <si>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</si>
  <si>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</si>
  <si>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</si>
  <si>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</si>
  <si>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</si>
  <si>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</si>
  <si>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</si>
  <si>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</si>
  <si>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</si>
  <si>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</si>
  <si>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</si>
  <si>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</si>
  <si>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</si>
  <si>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</si>
  <si>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</si>
  <si>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</si>
  <si>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</si>
  <si>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</si>
  <si>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</si>
  <si>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</si>
  <si>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</si>
  <si>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</si>
  <si>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</si>
  <si>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</si>
  <si>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</si>
  <si>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</si>
  <si>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</si>
  <si>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</si>
  <si>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</si>
  <si>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</si>
  <si>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</si>
  <si>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</si>
  <si>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</si>
  <si>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</si>
  <si>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</si>
  <si>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</si>
  <si>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</si>
  <si>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</si>
  <si>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</si>
  <si>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</si>
  <si>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</si>
  <si>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</si>
  <si>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</si>
  <si>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</si>
  <si>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</si>
  <si>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</si>
  <si>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</si>
  <si>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</si>
  <si>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</si>
  <si>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</si>
  <si>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</si>
  <si>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</si>
  <si>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</si>
  <si>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</si>
  <si>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</si>
  <si>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</si>
  <si>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</si>
  <si>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</si>
  <si>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</si>
  <si>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</si>
  <si>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</si>
  <si>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</si>
  <si>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</si>
  <si>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</si>
  <si>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</si>
  <si>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</si>
  <si>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</si>
  <si>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</si>
  <si>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</si>
  <si>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</si>
  <si>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</si>
  <si>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</si>
  <si>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</si>
  <si>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</si>
  <si>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</si>
  <si>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</si>
  <si>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</si>
  <si>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</si>
  <si>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</si>
  <si>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</si>
  <si>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</si>
  <si>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</si>
  <si>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</si>
  <si>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</si>
  <si>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</si>
  <si>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</si>
  <si>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</si>
  <si>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</si>
  <si>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</si>
  <si>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</si>
  <si>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</si>
  <si>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</si>
  <si>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</si>
  <si>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</si>
  <si>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</si>
  <si>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</si>
  <si>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</si>
  <si>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</si>
  <si>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</si>
  <si>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</si>
  <si>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</si>
  <si>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</si>
  <si>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</si>
  <si>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</si>
  <si>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</si>
  <si>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</si>
  <si>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</si>
  <si>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</si>
  <si>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</si>
  <si>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</si>
  <si>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</si>
  <si>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</si>
  <si>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</si>
  <si>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</si>
  <si>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</si>
  <si>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</si>
  <si>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</si>
  <si>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</si>
  <si>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</si>
  <si>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</si>
  <si>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</si>
  <si>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</si>
  <si>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</si>
  <si>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</si>
  <si>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</si>
  <si>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</si>
  <si>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</si>
  <si>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</si>
  <si>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</si>
  <si>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</si>
  <si>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</si>
  <si>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</si>
  <si>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</si>
  <si>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</si>
  <si>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</si>
  <si>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</si>
  <si>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</si>
  <si>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</si>
  <si>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</si>
  <si>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</si>
  <si>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</si>
  <si>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</si>
  <si>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</si>
  <si>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</si>
  <si>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</si>
  <si>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</si>
  <si>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</si>
  <si>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</si>
  <si>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</si>
  <si>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</si>
  <si>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</si>
  <si>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</si>
  <si>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</si>
  <si>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</si>
  <si>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</si>
  <si>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</si>
  <si>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</si>
  <si>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</si>
  <si>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</si>
  <si>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</si>
  <si>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</si>
  <si>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</si>
  <si>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</si>
  <si>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</si>
  <si>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</si>
  <si>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</si>
  <si>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</si>
  <si>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</si>
  <si>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</si>
  <si>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</si>
  <si>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</si>
  <si>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</si>
  <si>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</si>
  <si>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</si>
  <si>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</si>
  <si>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</si>
  <si>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</si>
  <si>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</si>
  <si>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</si>
  <si>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</si>
  <si>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</si>
  <si>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</si>
  <si>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</si>
  <si>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</si>
  <si>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</si>
  <si>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</si>
  <si>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</si>
  <si>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</si>
  <si>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</si>
  <si>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</si>
  <si>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</si>
  <si>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</si>
  <si>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</si>
  <si>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</si>
  <si>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</si>
  <si>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</si>
  <si>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</si>
  <si>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</si>
  <si>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</si>
  <si>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</si>
  <si>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</si>
  <si>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</si>
  <si>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</si>
  <si>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</si>
  <si>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</si>
  <si>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</si>
  <si>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</si>
  <si>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</si>
  <si>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</si>
  <si>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</si>
  <si>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</si>
  <si>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</si>
  <si>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</si>
  <si>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</si>
  <si>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</si>
  <si>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</si>
  <si>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</si>
  <si>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</si>
  <si>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</si>
  <si>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</si>
  <si>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</si>
  <si>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</si>
  <si>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</si>
  <si>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</si>
  <si>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</si>
  <si>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</si>
  <si>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</si>
  <si>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</si>
  <si>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</si>
  <si>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</si>
  <si>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</si>
  <si>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</si>
  <si>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</si>
  <si>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</si>
  <si>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</si>
  <si>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</si>
  <si>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</si>
  <si>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</si>
  <si>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</si>
  <si>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</si>
  <si>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</si>
  <si>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</si>
  <si>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</si>
  <si>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</si>
  <si>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</si>
  <si>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</si>
  <si>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</si>
  <si>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</si>
  <si>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</si>
  <si>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</si>
  <si>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</si>
  <si>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</si>
  <si>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</si>
  <si>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</si>
  <si>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</si>
  <si>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</si>
  <si>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</si>
  <si>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</si>
  <si>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</si>
  <si>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</si>
  <si>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</si>
  <si>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</si>
  <si>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</si>
  <si>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</si>
  <si>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</si>
  <si>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</si>
  <si>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</si>
  <si>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</si>
  <si>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</si>
  <si>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</si>
  <si>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</si>
  <si>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</si>
  <si>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</si>
  <si>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</si>
  <si>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</si>
  <si>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</si>
  <si>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</si>
  <si>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</si>
  <si>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</si>
  <si>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</si>
  <si>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</si>
  <si>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</si>
  <si>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</si>
  <si>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</si>
  <si>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</si>
  <si>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</si>
  <si>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</si>
  <si>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</si>
  <si>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</si>
  <si>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</si>
  <si>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</si>
  <si>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</si>
  <si>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</si>
  <si>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</si>
  <si>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</si>
  <si>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</si>
  <si>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</si>
  <si>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</si>
  <si>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</si>
  <si>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</si>
  <si>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</si>
  <si>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</si>
  <si>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</si>
  <si>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</si>
  <si>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</si>
  <si>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</si>
  <si>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</si>
  <si>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</si>
  <si>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</si>
  <si>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</si>
  <si>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</si>
  <si>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</si>
  <si>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</si>
  <si>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</si>
  <si>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</si>
  <si>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</si>
  <si>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</si>
  <si>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</si>
  <si>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</si>
  <si>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</si>
  <si>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</si>
  <si>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</si>
  <si>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</si>
  <si>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</si>
  <si>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</si>
  <si>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</si>
  <si>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</si>
  <si>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</si>
  <si>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</si>
  <si>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</si>
  <si>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</si>
  <si>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</si>
  <si>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</si>
  <si>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</si>
  <si>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</si>
  <si>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</si>
  <si>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</si>
  <si>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</si>
  <si>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</si>
  <si>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</si>
  <si>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</si>
  <si>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</si>
  <si>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</si>
  <si>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</si>
  <si>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</si>
  <si>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</si>
  <si>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</si>
  <si>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</si>
  <si>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</si>
  <si>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</si>
  <si>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</si>
  <si>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</si>
  <si>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</si>
  <si>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</si>
  <si>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</si>
  <si>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</si>
  <si>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</si>
  <si>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</si>
  <si>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</si>
  <si>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</si>
  <si>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</si>
  <si>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</si>
  <si>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</si>
  <si>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</si>
  <si>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</si>
  <si>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</si>
  <si>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</si>
  <si>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</si>
  <si>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</si>
  <si>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</si>
  <si>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</si>
  <si>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</si>
  <si>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</si>
  <si>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</si>
  <si>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</si>
  <si>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</si>
  <si>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</si>
  <si>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</si>
  <si>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</si>
  <si>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</si>
  <si>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</si>
  <si>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</si>
  <si>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</si>
  <si>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</si>
  <si>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</si>
  <si>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</si>
  <si>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</si>
  <si>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</si>
  <si>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</si>
  <si>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</si>
  <si>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</si>
  <si>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</si>
  <si>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</si>
  <si>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</si>
  <si>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</si>
  <si>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</si>
  <si>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</si>
  <si>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</si>
  <si>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</si>
  <si>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</si>
  <si>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</si>
  <si>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</si>
  <si>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</si>
  <si>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</si>
  <si>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</si>
  <si>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</si>
  <si>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</si>
  <si>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</si>
  <si>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</si>
  <si>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</si>
  <si>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</si>
  <si>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</si>
  <si>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</si>
  <si>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</si>
  <si>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</si>
  <si>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</si>
  <si>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</si>
  <si>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</si>
  <si>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</si>
  <si>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</si>
  <si>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</si>
  <si>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</si>
  <si>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</si>
  <si>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</si>
  <si>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</si>
  <si>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</si>
  <si>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</si>
  <si>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</si>
  <si>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</si>
  <si>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</si>
  <si>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</si>
  <si>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</si>
  <si>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</si>
  <si>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</si>
  <si>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</si>
  <si>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</si>
  <si>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</si>
  <si>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</si>
  <si>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</si>
  <si>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</si>
  <si>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</si>
  <si>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</si>
  <si>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</si>
  <si>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</si>
  <si>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</si>
  <si>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</si>
  <si>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</si>
  <si>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</si>
  <si>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</si>
  <si>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</si>
  <si>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</si>
  <si>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</si>
  <si>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</si>
  <si>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</si>
  <si>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</si>
  <si>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</si>
  <si>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</si>
  <si>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</si>
  <si>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</si>
  <si>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</si>
  <si>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</si>
  <si>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</si>
  <si>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</si>
  <si>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</si>
  <si>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</si>
  <si>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</si>
  <si>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</si>
  <si>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</si>
  <si>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</si>
  <si>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</si>
  <si>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</si>
  <si>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</si>
  <si>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</si>
  <si>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</si>
  <si>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</si>
  <si>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</si>
  <si>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</si>
  <si>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</si>
  <si>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</si>
  <si>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</si>
  <si>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</si>
  <si>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</si>
  <si>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</si>
  <si>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</si>
  <si>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</si>
  <si>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</si>
  <si>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</si>
  <si>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</si>
  <si>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</si>
  <si>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</si>
  <si>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</si>
  <si>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</si>
  <si>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</si>
  <si>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</si>
  <si>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</si>
  <si>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</si>
  <si>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</si>
  <si>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</si>
  <si>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</si>
  <si>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</si>
  <si>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</si>
  <si>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</si>
  <si>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</si>
  <si>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</si>
  <si>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</si>
  <si>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</si>
  <si>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</si>
  <si>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</si>
  <si>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</si>
  <si>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</si>
  <si>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</si>
  <si>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</si>
  <si>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</si>
  <si>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</si>
  <si>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</si>
  <si>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</si>
  <si>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</si>
  <si>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</si>
  <si>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</si>
  <si>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</si>
  <si>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</si>
  <si>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</si>
  <si>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</si>
  <si>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</si>
  <si>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</si>
  <si>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</si>
  <si>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</si>
  <si>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</si>
  <si>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</si>
  <si>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</si>
  <si>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</si>
  <si>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</si>
  <si>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</si>
  <si>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</si>
  <si>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</si>
  <si>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</si>
  <si>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</si>
  <si>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</si>
  <si>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</si>
  <si>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</si>
  <si>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</si>
  <si>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</si>
  <si>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</si>
  <si>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</si>
  <si>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</si>
  <si>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</si>
  <si>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</si>
  <si>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</si>
  <si>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</si>
  <si>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</si>
  <si>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</si>
  <si>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</si>
  <si>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</si>
  <si>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</si>
  <si>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</si>
  <si>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</si>
  <si>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</si>
  <si>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</si>
  <si>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</si>
  <si>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</si>
  <si>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</si>
  <si>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</si>
  <si>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</si>
  <si>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</si>
  <si>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</si>
  <si>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</si>
  <si>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</si>
  <si>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</si>
  <si>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</si>
  <si>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</si>
  <si>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</si>
  <si>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</si>
  <si>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</si>
  <si>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</si>
  <si>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</si>
  <si>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</si>
  <si>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</si>
  <si>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</si>
  <si>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</si>
  <si>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</si>
  <si>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</si>
  <si>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</si>
  <si>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</si>
  <si>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</si>
  <si>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</si>
  <si>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</si>
  <si>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</si>
  <si>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</si>
  <si>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</si>
  <si>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</si>
  <si>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</si>
  <si>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</si>
  <si>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</si>
  <si>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</si>
  <si>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</si>
  <si>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</si>
  <si>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</si>
  <si>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</si>
  <si>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</si>
  <si>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</si>
  <si>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</si>
  <si>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</si>
  <si>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</si>
  <si>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</si>
  <si>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</si>
  <si>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</si>
  <si>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</si>
  <si>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</si>
  <si>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</si>
  <si>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</si>
  <si>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</si>
  <si>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</si>
  <si>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</si>
  <si>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</si>
  <si>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</si>
  <si>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</si>
  <si>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</si>
  <si>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</si>
  <si>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</si>
  <si>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</si>
  <si>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</si>
  <si>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</si>
  <si>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</si>
  <si>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</si>
  <si>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</si>
  <si>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</si>
  <si>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</si>
  <si>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</si>
  <si>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</si>
  <si>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</si>
  <si>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</si>
  <si>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</si>
  <si>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</si>
  <si>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</si>
  <si>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</si>
  <si>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</si>
  <si>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</si>
  <si>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</si>
  <si>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</si>
  <si>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</si>
  <si>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</si>
  <si>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</si>
  <si>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</si>
  <si>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</si>
  <si>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</si>
  <si>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</si>
  <si>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</si>
  <si>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</si>
  <si>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</si>
  <si>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</si>
  <si>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</si>
  <si>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</si>
  <si>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</si>
  <si>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</si>
  <si>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</si>
  <si>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</si>
  <si>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</si>
  <si>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</si>
  <si>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</si>
  <si>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</si>
  <si>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</si>
  <si>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</si>
  <si>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</si>
  <si>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</si>
  <si>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</si>
  <si>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</si>
  <si>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</si>
  <si>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</si>
  <si>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</si>
  <si>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</si>
  <si>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</si>
  <si>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</si>
  <si>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</si>
  <si>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</si>
  <si>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</si>
  <si>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</si>
  <si>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</si>
  <si>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</si>
  <si>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</si>
  <si>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</si>
  <si>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</si>
  <si>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</si>
  <si>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</si>
  <si>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</si>
  <si>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</si>
  <si>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</si>
  <si>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</si>
  <si>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</si>
  <si>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</si>
  <si>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</si>
  <si>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</si>
  <si>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</si>
  <si>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</si>
  <si>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</si>
  <si>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</si>
  <si>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</si>
  <si>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</si>
  <si>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</si>
  <si>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</si>
  <si>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</si>
  <si>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</si>
  <si>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</si>
  <si>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</si>
  <si>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</si>
  <si>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</si>
  <si>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</si>
  <si>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</si>
  <si>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</si>
  <si>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</si>
  <si>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</si>
  <si>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</si>
  <si>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</si>
  <si>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</si>
  <si>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</si>
  <si>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</si>
  <si>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</si>
  <si>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</si>
  <si>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</si>
  <si>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</si>
  <si>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</si>
  <si>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</si>
  <si>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</si>
  <si>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</si>
  <si>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</si>
  <si>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</si>
  <si>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</si>
  <si>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</si>
  <si>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</si>
  <si>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</si>
  <si>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</si>
  <si>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</si>
  <si>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</si>
  <si>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</si>
  <si>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</si>
  <si>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</si>
  <si>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</si>
  <si>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</si>
  <si>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</si>
  <si>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</si>
  <si>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</si>
  <si>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</si>
  <si>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</si>
  <si>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</si>
  <si>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</si>
  <si>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</si>
  <si>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</si>
  <si>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</si>
  <si>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</si>
  <si>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</si>
  <si>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</si>
  <si>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</si>
  <si>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</si>
  <si>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</si>
  <si>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</si>
  <si>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</si>
  <si>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</si>
  <si>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</si>
  <si>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</si>
  <si>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</si>
  <si>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</si>
  <si>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</si>
  <si>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</si>
  <si>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</si>
  <si>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</si>
  <si>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</si>
  <si>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</si>
  <si>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</si>
  <si>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</si>
  <si>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</si>
  <si>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</si>
  <si>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</si>
  <si>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</si>
  <si>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</si>
  <si>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</si>
  <si>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</si>
  <si>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</si>
  <si>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</si>
  <si>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</si>
  <si>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</si>
  <si>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</si>
  <si>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</si>
  <si>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</si>
  <si>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</si>
  <si>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</si>
  <si>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</si>
  <si>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</si>
  <si>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</si>
  <si>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</si>
  <si>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</si>
  <si>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</si>
  <si>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</si>
  <si>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</si>
  <si>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</si>
  <si>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</si>
  <si>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</si>
  <si>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</si>
  <si>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</si>
  <si>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</si>
  <si>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</si>
  <si>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</si>
  <si>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</si>
  <si>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</si>
  <si>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</si>
  <si>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</si>
  <si>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</si>
  <si>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</si>
  <si>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</si>
  <si>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</si>
  <si>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</si>
  <si>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</si>
  <si>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</si>
  <si>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</si>
  <si>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</si>
  <si>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</si>
  <si>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</si>
  <si>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</si>
  <si>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</si>
  <si>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</si>
  <si>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</si>
  <si>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</si>
  <si>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</si>
  <si>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</si>
  <si>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</si>
  <si>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</si>
  <si>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</si>
  <si>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</si>
  <si>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</si>
  <si>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</si>
  <si>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</si>
  <si>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</si>
  <si>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</si>
  <si>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</si>
  <si>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</si>
  <si>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</si>
  <si>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</si>
  <si>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</si>
  <si>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</si>
  <si>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</si>
  <si>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</si>
  <si>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</si>
  <si>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</si>
  <si>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</si>
  <si>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</si>
  <si>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</si>
  <si>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</si>
  <si>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</si>
  <si>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</si>
  <si>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</si>
  <si>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</si>
  <si>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</si>
  <si>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</si>
  <si>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</si>
  <si>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</si>
  <si>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</si>
  <si>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</si>
  <si>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</si>
  <si>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</si>
  <si>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</si>
  <si>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</si>
  <si>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</si>
  <si>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</si>
  <si>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</si>
  <si>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</si>
  <si>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</si>
  <si>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</si>
  <si>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</si>
  <si>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</si>
  <si>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</si>
  <si>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</si>
  <si>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</si>
  <si>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</si>
  <si>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</si>
  <si>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</si>
  <si>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</si>
  <si>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</si>
  <si>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</si>
  <si>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</si>
  <si>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</si>
  <si>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</si>
  <si>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</si>
  <si>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</si>
  <si>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</si>
  <si>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</si>
  <si>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</si>
  <si>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</si>
  <si>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</si>
  <si>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</si>
  <si>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</si>
  <si>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</si>
  <si>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</si>
  <si>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</si>
  <si>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</si>
  <si>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</si>
  <si>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</si>
  <si>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</si>
  <si>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</si>
  <si>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</si>
  <si>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</si>
  <si>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</si>
  <si>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</si>
  <si>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</si>
  <si>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</si>
  <si>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</si>
  <si>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</si>
  <si>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</si>
  <si>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</si>
  <si>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</si>
  <si>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</si>
  <si>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</si>
  <si>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</si>
  <si>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</si>
  <si>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</si>
  <si>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</si>
  <si>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</si>
  <si>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</si>
  <si>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</si>
  <si>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</si>
  <si>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</si>
  <si>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</si>
  <si>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</si>
  <si>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</si>
  <si>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</si>
  <si>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</si>
  <si>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</si>
  <si>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</si>
  <si>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</si>
  <si>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</si>
  <si>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</si>
  <si>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</si>
  <si>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</si>
  <si>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</si>
  <si>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</si>
  <si>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</si>
  <si>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</si>
  <si>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</si>
  <si>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</si>
  <si>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</si>
  <si>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</si>
  <si>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</si>
  <si>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</si>
  <si>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</si>
  <si>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</si>
  <si>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</si>
  <si>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</si>
  <si>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</si>
  <si>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</si>
  <si>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</si>
  <si>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</si>
  <si>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</si>
  <si>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</si>
  <si>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</si>
  <si>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</si>
  <si>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</si>
  <si>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</si>
  <si>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</si>
  <si>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</si>
  <si>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</si>
  <si>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</si>
  <si>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</si>
  <si>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</si>
  <si>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</si>
  <si>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</si>
  <si>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</si>
  <si>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</si>
  <si>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</si>
  <si>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</si>
  <si>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</si>
  <si>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</si>
  <si>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</si>
  <si>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</si>
  <si>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</si>
  <si>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</si>
  <si>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</si>
  <si>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</si>
  <si>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</si>
  <si>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</si>
  <si>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</si>
  <si>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</si>
  <si>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</si>
  <si>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</si>
  <si>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</si>
  <si>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</si>
  <si>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</si>
  <si>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</si>
  <si>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</si>
  <si>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</si>
  <si>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</si>
  <si>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</si>
  <si>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</si>
  <si>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</si>
  <si>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</si>
  <si>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</si>
  <si>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</si>
  <si>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</si>
  <si>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</si>
  <si>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</si>
  <si>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</si>
  <si>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</si>
  <si>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</si>
  <si>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</si>
  <si>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</si>
  <si>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</si>
  <si>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</si>
  <si>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</si>
  <si>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</si>
  <si>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</si>
  <si>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</si>
  <si>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</si>
  <si>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</si>
  <si>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</si>
  <si>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</si>
  <si>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</si>
  <si>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</si>
  <si>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</si>
  <si>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</si>
  <si>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</si>
  <si>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</si>
  <si>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</si>
  <si>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</si>
  <si>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</si>
  <si>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</si>
  <si>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</si>
  <si>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</si>
  <si>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</si>
  <si>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</si>
  <si>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</si>
  <si>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</si>
  <si>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</si>
  <si>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</si>
  <si>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</si>
  <si>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</si>
  <si>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</si>
  <si>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</si>
  <si>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</si>
  <si>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</si>
  <si>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</si>
  <si>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</si>
  <si>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</si>
  <si>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</si>
  <si>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</si>
  <si>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</si>
  <si>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</si>
  <si>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</si>
  <si>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</si>
  <si>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</si>
  <si>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</si>
  <si>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</si>
  <si>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</si>
  <si>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</si>
  <si>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</si>
  <si>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</si>
  <si>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</si>
  <si>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</si>
  <si>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</si>
  <si>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</si>
  <si>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</si>
  <si>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</si>
  <si>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</si>
  <si>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</si>
  <si>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</si>
  <si>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</si>
  <si>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</si>
  <si>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</si>
  <si>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</si>
  <si>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</si>
  <si>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</si>
  <si>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</si>
  <si>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</si>
  <si>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</si>
  <si>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</si>
  <si>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</si>
  <si>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</si>
  <si>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</si>
  <si>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</si>
  <si>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</si>
  <si>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</si>
  <si>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</si>
  <si>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</si>
  <si>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</si>
  <si>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</si>
  <si>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</si>
  <si>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</si>
  <si>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</si>
  <si>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</si>
  <si>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</si>
  <si>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</si>
  <si>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</si>
  <si>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</si>
  <si>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</si>
  <si>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</si>
  <si>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</si>
  <si>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</si>
  <si>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</si>
  <si>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</si>
  <si>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</si>
  <si>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</si>
  <si>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</si>
  <si>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</si>
  <si>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</si>
  <si>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</si>
  <si>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</si>
  <si>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</si>
  <si>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</si>
  <si>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</si>
  <si>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</si>
  <si>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</si>
  <si>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</si>
  <si>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</si>
  <si>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</si>
  <si>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</si>
  <si>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</si>
  <si>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</si>
  <si>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</si>
  <si>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</si>
  <si>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</si>
  <si>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</si>
  <si>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</si>
  <si>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</si>
  <si>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</si>
  <si>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</si>
  <si>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</si>
  <si>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</si>
  <si>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</si>
  <si>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</si>
  <si>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</si>
  <si>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</si>
  <si>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</si>
  <si>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</si>
  <si>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</si>
  <si>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</si>
  <si>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</si>
  <si>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</si>
  <si>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</si>
  <si>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</si>
  <si>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</si>
  <si>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</si>
  <si>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</si>
  <si>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</si>
  <si>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</si>
  <si>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</si>
  <si>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</si>
  <si>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</si>
  <si>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</si>
  <si>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</si>
  <si>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</si>
  <si>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</si>
  <si>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</si>
  <si>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</si>
  <si>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</si>
  <si>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</si>
  <si>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</si>
  <si>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</si>
  <si>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</si>
  <si>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</si>
  <si>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</si>
  <si>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</si>
  <si>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</si>
  <si>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</si>
  <si>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</si>
  <si>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</si>
  <si>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</si>
  <si>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</si>
  <si>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</si>
  <si>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</si>
  <si>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</si>
  <si>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</si>
  <si>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</si>
  <si>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</si>
  <si>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</si>
  <si>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</si>
  <si>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</si>
  <si>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</si>
  <si>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</si>
  <si>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</si>
  <si>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</si>
  <si>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</si>
  <si>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</si>
  <si>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</si>
  <si>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</si>
  <si>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</si>
  <si>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</si>
  <si>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</si>
  <si>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</si>
  <si>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</si>
  <si>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</si>
  <si>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</si>
  <si>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</si>
  <si>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</si>
  <si>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</si>
  <si>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</si>
  <si>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</si>
  <si>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</si>
  <si>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</si>
  <si>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</si>
  <si>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</si>
  <si>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</si>
  <si>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</si>
  <si>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</si>
  <si>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</si>
  <si>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</si>
  <si>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</si>
  <si>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</si>
  <si>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</si>
  <si>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</si>
  <si>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</si>
  <si>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</si>
  <si>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</si>
  <si>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</si>
  <si>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</si>
  <si>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</si>
  <si>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</si>
  <si>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</si>
  <si>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</si>
  <si>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</si>
  <si>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</si>
  <si>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</si>
  <si>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</si>
  <si>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</si>
  <si>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</si>
  <si>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</si>
  <si>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</si>
  <si>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</si>
  <si>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</si>
  <si>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</si>
  <si>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</si>
  <si>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</si>
  <si>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</si>
  <si>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</si>
  <si>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</si>
  <si>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</si>
  <si>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</si>
  <si>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</si>
  <si>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</si>
  <si>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</si>
  <si>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</si>
  <si>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</si>
  <si>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</si>
  <si>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</si>
  <si>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</si>
  <si>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</si>
  <si>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</si>
  <si>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</si>
  <si>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</si>
  <si>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</si>
  <si>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</si>
  <si>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</si>
  <si>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</si>
  <si>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</si>
  <si>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</si>
  <si>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</si>
  <si>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</si>
  <si>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</si>
  <si>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</si>
  <si>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</si>
  <si>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</si>
  <si>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</si>
  <si>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</si>
  <si>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</si>
  <si>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</si>
  <si>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</si>
  <si>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</si>
  <si>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</si>
  <si>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</si>
  <si>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</si>
  <si>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</si>
  <si>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</si>
  <si>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</si>
  <si>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</si>
  <si>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</si>
  <si>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</si>
  <si>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</si>
  <si>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</si>
  <si>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</si>
  <si>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</si>
  <si>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</si>
  <si>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</si>
  <si>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</si>
  <si>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</si>
  <si>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</si>
  <si>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</si>
  <si>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</si>
  <si>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</si>
  <si>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</si>
  <si>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</si>
  <si>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</si>
  <si>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</si>
  <si>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</si>
  <si>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</si>
  <si>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</si>
  <si>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</si>
  <si>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</si>
  <si>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</si>
  <si>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</si>
  <si>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</si>
  <si>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</si>
  <si>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</si>
  <si>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</si>
  <si>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</si>
  <si>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</si>
  <si>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</si>
  <si>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</si>
  <si>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</si>
  <si>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</si>
  <si>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</si>
  <si>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</si>
  <si>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</si>
  <si>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</si>
  <si>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</si>
  <si>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</si>
  <si>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</si>
  <si>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</si>
  <si>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</si>
  <si>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</si>
  <si>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</si>
  <si>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</si>
  <si>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</si>
  <si>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</si>
  <si>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</si>
  <si>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</si>
  <si>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</si>
  <si>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</si>
  <si>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</si>
  <si>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</si>
  <si>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</si>
  <si>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</si>
  <si>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</si>
  <si>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</si>
  <si>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</si>
  <si>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</si>
  <si>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</si>
  <si>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</si>
  <si>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</si>
  <si>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</si>
  <si>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</si>
  <si>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</si>
  <si>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</si>
  <si>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</si>
  <si>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</si>
  <si>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</si>
  <si>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</si>
  <si>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</si>
  <si>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</si>
  <si>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</si>
  <si>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</si>
  <si>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</si>
  <si>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</si>
  <si>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</si>
  <si>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</si>
  <si>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</si>
  <si>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</si>
  <si>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</si>
  <si>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</si>
  <si>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</si>
  <si>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</si>
  <si>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</si>
  <si>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</si>
  <si>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</si>
  <si>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</si>
  <si>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</si>
  <si>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</si>
  <si>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</si>
  <si>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</si>
  <si>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</si>
  <si>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</si>
  <si>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</si>
  <si>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</si>
  <si>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</si>
  <si>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</si>
  <si>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</si>
  <si>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</si>
  <si>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</si>
  <si>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</si>
  <si>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</si>
  <si>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</si>
  <si>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</si>
  <si>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</si>
  <si>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</si>
  <si>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</si>
  <si>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</si>
  <si>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</si>
  <si>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</si>
  <si>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</si>
  <si>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</si>
  <si>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</si>
  <si>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</si>
  <si>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</si>
  <si>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</si>
  <si>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</si>
  <si>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</si>
  <si>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</si>
  <si>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</si>
  <si>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</si>
  <si>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</si>
  <si>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</si>
  <si>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</si>
  <si>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</si>
  <si>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</si>
  <si>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</si>
  <si>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</si>
  <si>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</si>
  <si>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</si>
  <si>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</si>
  <si>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</si>
  <si>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</si>
  <si>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</si>
  <si>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</si>
  <si>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</si>
  <si>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</si>
  <si>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</si>
  <si>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</si>
  <si>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</si>
  <si>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</si>
  <si>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</si>
  <si>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</si>
  <si>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</si>
  <si>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</si>
  <si>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</si>
  <si>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</si>
  <si>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</si>
  <si>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</si>
  <si>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</si>
  <si>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</si>
  <si>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</si>
  <si>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</si>
  <si>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</si>
  <si>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</si>
  <si>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</si>
  <si>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</si>
  <si>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</si>
  <si>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</si>
  <si>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</si>
  <si>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</si>
  <si>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</si>
  <si>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</si>
  <si>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</si>
  <si>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</si>
  <si>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</si>
  <si>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</si>
  <si>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</si>
  <si>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</si>
  <si>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</si>
  <si>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</si>
  <si>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</si>
  <si>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</si>
  <si>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</si>
  <si>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</si>
  <si>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</si>
  <si>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</si>
  <si>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</si>
  <si>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</si>
  <si>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</si>
  <si>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</si>
  <si>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</si>
  <si>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</si>
  <si>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</si>
  <si>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</si>
  <si>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</si>
  <si>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</si>
  <si>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</si>
  <si>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</si>
  <si>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</si>
  <si>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</si>
  <si>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</si>
  <si>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</si>
  <si>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</si>
  <si>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</si>
  <si>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</si>
  <si>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</si>
  <si>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</si>
  <si>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</si>
  <si>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</si>
  <si>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</si>
  <si>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</si>
  <si>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</si>
  <si>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</si>
  <si>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</si>
  <si>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</si>
  <si>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</si>
  <si>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</si>
  <si>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</si>
  <si>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</si>
  <si>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</si>
  <si>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</si>
  <si>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</si>
  <si>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</si>
  <si>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</si>
  <si>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</si>
  <si>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</si>
  <si>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</si>
  <si>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</si>
  <si>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</si>
  <si>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</si>
  <si>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</si>
  <si>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</si>
  <si>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</si>
  <si>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</si>
  <si>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</si>
  <si>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</si>
  <si>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</si>
  <si>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</si>
  <si>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</si>
  <si>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</si>
  <si>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</si>
  <si>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</si>
  <si>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</si>
  <si>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</si>
  <si>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</si>
  <si>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</si>
  <si>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</si>
  <si>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</si>
  <si>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</si>
  <si>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</si>
  <si>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</si>
  <si>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</si>
  <si>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</si>
  <si>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</si>
  <si>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</si>
  <si>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</si>
  <si>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</si>
  <si>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</si>
  <si>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</si>
  <si>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</si>
  <si>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</si>
  <si>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</si>
  <si>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</si>
  <si>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</si>
  <si>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</si>
  <si>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</si>
  <si>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</si>
  <si>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</si>
  <si>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</si>
  <si>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</si>
  <si>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</si>
  <si>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</si>
  <si>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</si>
  <si>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</si>
  <si>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</si>
  <si>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</si>
  <si>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</si>
  <si>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</si>
  <si>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</si>
  <si>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</si>
  <si>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</si>
  <si>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</si>
  <si>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</si>
  <si>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</si>
  <si>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</si>
  <si>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</si>
  <si>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</si>
  <si>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</si>
  <si>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</si>
  <si>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</si>
  <si>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</si>
  <si>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</si>
  <si>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</si>
  <si>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</si>
  <si>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</si>
  <si>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</si>
  <si>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</si>
  <si>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</si>
  <si>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</si>
  <si>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</si>
  <si>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</si>
  <si>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</si>
  <si>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</si>
  <si>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</si>
  <si>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</si>
  <si>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</si>
  <si>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</si>
  <si>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</si>
  <si>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</si>
  <si>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</si>
  <si>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</si>
  <si>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</si>
  <si>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</si>
  <si>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</si>
  <si>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</si>
  <si>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</si>
  <si>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</si>
  <si>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</si>
  <si>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</si>
  <si>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</si>
  <si>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</si>
  <si>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</si>
  <si>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</si>
  <si>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</si>
  <si>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</si>
  <si>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</si>
  <si>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</si>
  <si>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</si>
  <si>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</si>
  <si>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</si>
  <si>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</si>
  <si>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</si>
  <si>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</si>
  <si>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</si>
  <si>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</si>
  <si>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</si>
  <si>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</si>
  <si>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</si>
  <si>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</si>
  <si>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</si>
  <si>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</si>
  <si>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</si>
  <si>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</si>
  <si>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</si>
  <si>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</si>
  <si>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</si>
  <si>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</si>
  <si>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</si>
  <si>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</si>
  <si>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</si>
  <si>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</si>
  <si>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</si>
  <si>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</si>
  <si>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</si>
  <si>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</si>
  <si>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</si>
  <si>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</si>
  <si>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</si>
  <si>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</si>
  <si>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</si>
  <si>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</si>
  <si>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</si>
  <si>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</si>
  <si>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</si>
  <si>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</si>
  <si>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</si>
  <si>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</si>
  <si>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</si>
  <si>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</si>
  <si>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</si>
  <si>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</si>
  <si>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</si>
  <si>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</si>
  <si>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</si>
  <si>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</si>
  <si>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</si>
  <si>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</si>
  <si>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</si>
  <si>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</si>
  <si>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</si>
  <si>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</si>
  <si>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</si>
  <si>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</si>
  <si>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</si>
  <si>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</si>
  <si>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</si>
  <si>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</si>
  <si>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</si>
  <si>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</si>
  <si>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</si>
  <si>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</si>
  <si>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</si>
  <si>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</si>
  <si>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</si>
  <si>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</si>
  <si>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</si>
  <si>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</si>
  <si>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</si>
  <si>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</si>
  <si>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</si>
  <si>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</si>
  <si>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</si>
  <si>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</si>
  <si>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</si>
  <si>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</si>
  <si>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</si>
  <si>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</si>
  <si>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</si>
  <si>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</si>
  <si>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</si>
  <si>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</si>
  <si>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</si>
  <si>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</si>
  <si>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</si>
  <si>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</si>
  <si>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</si>
  <si>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</si>
  <si>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</si>
  <si>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</si>
  <si>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</si>
  <si>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</si>
  <si>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</si>
  <si>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</si>
  <si>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</si>
  <si>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</si>
  <si>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</si>
  <si>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</si>
  <si>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</si>
  <si>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</si>
  <si>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</si>
  <si>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</si>
  <si>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</si>
  <si>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</si>
  <si>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</si>
  <si>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</si>
  <si>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</si>
  <si>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</si>
  <si>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</si>
  <si>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</si>
  <si>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</si>
  <si>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</si>
  <si>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</si>
  <si>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</si>
  <si>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</si>
  <si>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</si>
  <si>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</si>
  <si>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</si>
  <si>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</si>
  <si>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</si>
  <si>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</si>
  <si>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</si>
  <si>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</si>
  <si>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</si>
  <si>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</si>
  <si>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</si>
  <si>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</si>
  <si>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</si>
  <si>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</si>
  <si>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</si>
  <si>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</si>
  <si>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</si>
  <si>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</si>
  <si>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</si>
  <si>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</si>
  <si>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</si>
  <si>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</si>
  <si>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</si>
  <si>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</si>
  <si>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</si>
  <si>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</si>
  <si>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</si>
  <si>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</si>
  <si>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</si>
  <si>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</si>
  <si>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</si>
  <si>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</si>
  <si>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</si>
  <si>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</si>
  <si>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</si>
  <si>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</si>
  <si>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</si>
  <si>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</si>
  <si>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</si>
  <si>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</si>
  <si>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</si>
  <si>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</si>
  <si>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</si>
  <si>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</si>
  <si>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</si>
  <si>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</si>
  <si>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</si>
  <si>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</si>
  <si>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</si>
  <si>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</si>
  <si>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</si>
  <si>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</si>
  <si>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</si>
  <si>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</si>
  <si>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</si>
  <si>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</si>
  <si>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</si>
  <si>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</si>
  <si>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</si>
  <si>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</si>
  <si>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</si>
  <si>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</si>
  <si>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</si>
  <si>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</si>
  <si>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</si>
  <si>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</si>
  <si>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</si>
  <si>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</si>
  <si>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</si>
  <si>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</si>
  <si>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</si>
  <si>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</si>
  <si>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</si>
  <si>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</si>
  <si>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</si>
  <si>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</si>
  <si>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</si>
  <si>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</si>
  <si>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</si>
  <si>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</si>
  <si>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</si>
  <si>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</si>
  <si>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</si>
  <si>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</si>
  <si>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</si>
  <si>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</si>
  <si>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</si>
  <si>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</si>
  <si>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</si>
  <si>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</si>
  <si>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</si>
  <si>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</si>
  <si>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</si>
  <si>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</si>
  <si>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</si>
  <si>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</si>
  <si>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</si>
  <si>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</si>
  <si>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</si>
  <si>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</si>
  <si>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</si>
  <si>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</si>
  <si>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</si>
  <si>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</si>
  <si>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</si>
  <si>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</si>
  <si>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</si>
  <si>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</si>
  <si>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</si>
  <si>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</si>
  <si>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</si>
  <si>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</si>
  <si>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</si>
  <si>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</si>
  <si>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</si>
  <si>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</si>
  <si>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</si>
  <si>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</si>
  <si>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</si>
  <si>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</si>
  <si>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</si>
  <si>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</si>
  <si>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</si>
  <si>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</si>
  <si>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</si>
  <si>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</si>
  <si>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</si>
  <si>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</si>
  <si>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</si>
  <si>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</si>
  <si>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</si>
  <si>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</si>
  <si>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</si>
  <si>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</si>
  <si>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</si>
  <si>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</si>
  <si>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</si>
  <si>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</si>
  <si>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</si>
  <si>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</si>
  <si>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</si>
  <si>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</si>
  <si>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</si>
  <si>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</si>
  <si>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</si>
  <si>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</si>
  <si>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</si>
  <si>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</si>
  <si>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</si>
  <si>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</si>
  <si>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</si>
  <si>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</si>
  <si>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</si>
  <si>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</si>
  <si>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</si>
  <si>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</si>
  <si>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</si>
  <si>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</si>
  <si>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</si>
  <si>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</si>
  <si>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</si>
  <si>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</si>
  <si>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</si>
  <si>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</si>
  <si>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</si>
  <si>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</si>
  <si>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</si>
  <si>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</si>
  <si>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</si>
  <si>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</si>
  <si>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</si>
  <si>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</si>
  <si>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</si>
  <si>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</si>
  <si>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</si>
  <si>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</si>
  <si>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</si>
  <si>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</si>
  <si>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</si>
  <si>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</si>
  <si>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</si>
  <si>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</si>
  <si>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</si>
  <si>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</si>
  <si>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</si>
  <si>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</si>
  <si>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</si>
  <si>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</si>
  <si>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</si>
  <si>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</si>
  <si>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</si>
  <si>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</si>
  <si>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</si>
  <si>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</si>
  <si>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</si>
  <si>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</si>
  <si>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</si>
  <si>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</si>
  <si>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</si>
  <si>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</si>
  <si>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</si>
  <si>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</si>
  <si>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</si>
  <si>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</si>
  <si>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</si>
  <si>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</si>
  <si>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</si>
  <si>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</si>
  <si>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</si>
  <si>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</si>
  <si>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</si>
  <si>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</si>
  <si>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</si>
  <si>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</si>
  <si>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</si>
  <si>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</si>
  <si>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</si>
  <si>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</si>
  <si>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</si>
  <si>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</si>
  <si>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</si>
  <si>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</si>
  <si>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</si>
  <si>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</si>
  <si>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</si>
  <si>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</si>
  <si>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</si>
  <si>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</si>
  <si>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</si>
  <si>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</si>
  <si>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</si>
  <si>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</si>
  <si>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</si>
  <si>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</si>
  <si>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</si>
  <si>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</si>
  <si>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</si>
  <si>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</si>
  <si>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</si>
  <si>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</si>
  <si>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</si>
  <si>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</si>
  <si>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</si>
  <si>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</si>
  <si>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</si>
  <si>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</si>
  <si>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</si>
  <si>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</si>
  <si>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</si>
  <si>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</si>
  <si>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</si>
  <si>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</si>
  <si>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</si>
  <si>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</si>
  <si>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</si>
  <si>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</si>
  <si>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</si>
  <si>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</si>
  <si>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</si>
  <si>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</si>
  <si>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</si>
  <si>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</si>
  <si>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</si>
  <si>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</si>
  <si>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</si>
  <si>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</si>
  <si>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</si>
  <si>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</si>
  <si>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</si>
  <si>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</si>
  <si>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</si>
  <si>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</si>
  <si>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</si>
  <si>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</si>
  <si>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</si>
  <si>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</si>
  <si>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</si>
  <si>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</si>
  <si>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</si>
  <si>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</si>
  <si>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</si>
  <si>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</si>
  <si>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</si>
  <si>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</si>
  <si>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</si>
  <si>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</si>
  <si>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</si>
  <si>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</si>
  <si>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</si>
  <si>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</si>
  <si>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</si>
  <si>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</si>
  <si>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</si>
  <si>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</si>
  <si>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</si>
  <si>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</si>
  <si>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</si>
  <si>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</si>
  <si>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</si>
  <si>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</si>
  <si>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</si>
  <si>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</si>
  <si>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</si>
  <si>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</si>
  <si>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</si>
  <si>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</si>
  <si>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</si>
  <si>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</si>
  <si>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</si>
  <si>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</si>
  <si>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</si>
  <si>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</si>
  <si>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</si>
  <si>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</si>
  <si>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</si>
  <si>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</si>
  <si>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</si>
  <si>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</si>
  <si>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</si>
  <si>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</si>
  <si>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</si>
  <si>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</si>
  <si>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</si>
  <si>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</si>
  <si>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</si>
  <si>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</si>
  <si>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</si>
  <si>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</si>
  <si>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</si>
  <si>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</si>
  <si>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</si>
  <si>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</si>
  <si>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</si>
  <si>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</si>
  <si>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</si>
  <si>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</si>
  <si>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</si>
  <si>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</si>
  <si>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</si>
  <si>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</si>
  <si>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</si>
  <si>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</si>
  <si>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</si>
  <si>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</si>
  <si>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</si>
  <si>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</si>
  <si>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</si>
  <si>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</si>
  <si>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</si>
  <si>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</si>
  <si>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</si>
  <si>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</si>
  <si>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</si>
  <si>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</si>
  <si>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</si>
  <si>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</si>
  <si>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</si>
  <si>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</si>
  <si>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</si>
  <si>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</si>
  <si>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</si>
  <si>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</si>
  <si>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</si>
  <si>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</si>
  <si>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</si>
  <si>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</si>
  <si>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</si>
  <si>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</si>
  <si>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</si>
  <si>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</si>
  <si>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</si>
  <si>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</si>
  <si>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</si>
  <si>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</si>
  <si>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</si>
  <si>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</si>
  <si>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</si>
  <si>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</si>
  <si>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</si>
  <si>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</si>
  <si>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</si>
  <si>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</si>
  <si>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</si>
  <si>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</si>
  <si>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</si>
  <si>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</si>
  <si>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</si>
  <si>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</si>
  <si>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</si>
  <si>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</si>
  <si>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</si>
  <si>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</si>
  <si>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</si>
  <si>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</si>
  <si>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</si>
  <si>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</si>
  <si>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</si>
  <si>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</si>
  <si>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</si>
  <si>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</si>
  <si>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</si>
  <si>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</si>
  <si>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</si>
  <si>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</si>
  <si>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</si>
  <si>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</si>
  <si>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</si>
  <si>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</si>
  <si>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</si>
  <si>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</si>
  <si>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</si>
  <si>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</si>
  <si>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</si>
  <si>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</si>
  <si>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</si>
  <si>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</si>
  <si>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</si>
  <si>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</si>
  <si>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</si>
  <si>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</si>
  <si>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</si>
  <si>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</si>
  <si>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</si>
  <si>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</si>
  <si>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</si>
  <si>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</si>
  <si>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</si>
  <si>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</si>
  <si>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</si>
  <si>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</si>
  <si>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</si>
  <si>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</si>
  <si>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</si>
  <si>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</si>
  <si>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</si>
  <si>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</si>
  <si>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</si>
  <si>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</si>
  <si>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</si>
  <si>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</si>
  <si>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</si>
  <si>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</si>
  <si>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</si>
  <si>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</si>
  <si>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</si>
  <si>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</si>
  <si>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</si>
  <si>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</si>
  <si>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</si>
  <si>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</si>
  <si>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</si>
  <si>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</si>
  <si>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</si>
  <si>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</si>
  <si>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</si>
  <si>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</si>
  <si>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</si>
  <si>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</si>
  <si>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</si>
  <si>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</si>
  <si>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</si>
  <si>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</si>
  <si>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</si>
  <si>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</si>
  <si>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</si>
  <si>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</si>
  <si>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</si>
  <si>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</si>
  <si>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</si>
  <si>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</si>
  <si>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</si>
  <si>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</si>
  <si>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</si>
  <si>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</si>
  <si>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</si>
  <si>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</si>
  <si>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</si>
  <si>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</si>
  <si>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</si>
  <si>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</si>
  <si>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</si>
  <si>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</si>
  <si>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</si>
  <si>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</si>
  <si>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</si>
  <si>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</si>
  <si>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</si>
  <si>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</si>
  <si>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</si>
  <si>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</si>
  <si>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</si>
  <si>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</si>
  <si>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</si>
  <si>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</si>
  <si>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</si>
  <si>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</si>
  <si>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</si>
  <si>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</si>
  <si>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</si>
  <si>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</si>
  <si>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</si>
  <si>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</si>
  <si>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</si>
  <si>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</si>
  <si>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</si>
  <si>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</si>
  <si>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</si>
  <si>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</si>
  <si>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</si>
  <si>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</si>
  <si>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</si>
  <si>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</si>
  <si>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</si>
  <si>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</si>
  <si>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</si>
  <si>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</si>
  <si>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</si>
  <si>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</si>
  <si>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</si>
  <si>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</si>
  <si>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</si>
  <si>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</si>
  <si>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</si>
  <si>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</si>
  <si>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</si>
  <si>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</si>
  <si>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</si>
  <si>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</si>
  <si>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</si>
  <si>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</si>
  <si>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</si>
  <si>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</si>
  <si>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</si>
  <si>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</si>
  <si>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</si>
  <si>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</si>
  <si>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</si>
  <si>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</si>
  <si>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</si>
  <si>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</si>
  <si>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</si>
  <si>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</si>
  <si>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</si>
  <si>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</si>
  <si>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</si>
  <si>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</si>
  <si>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</si>
  <si>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</si>
  <si>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</si>
  <si>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</si>
  <si>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</si>
  <si>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</si>
  <si>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</si>
  <si>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</si>
  <si>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</si>
  <si>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</si>
  <si>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</si>
  <si>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</si>
  <si>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</si>
  <si>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</si>
  <si>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</si>
  <si>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</si>
  <si>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</si>
  <si>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</si>
  <si>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</si>
  <si>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</si>
  <si>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</si>
  <si>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</si>
  <si>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</si>
  <si>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</si>
  <si>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</si>
  <si>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</si>
  <si>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</si>
  <si>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</si>
  <si>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</si>
  <si>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</si>
  <si>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</si>
  <si>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</si>
  <si>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</si>
  <si>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</si>
  <si>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</si>
  <si>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</si>
  <si>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</si>
  <si>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</si>
  <si>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</si>
  <si>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</si>
  <si>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</si>
  <si>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</si>
  <si>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</si>
  <si>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</si>
  <si>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</si>
  <si>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</si>
  <si>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</si>
  <si>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</si>
  <si>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</si>
  <si>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</si>
  <si>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</si>
  <si>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</si>
  <si>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</si>
  <si>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</si>
  <si>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</si>
  <si>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</si>
  <si>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</si>
  <si>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</si>
  <si>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</si>
  <si>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</si>
  <si>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</si>
  <si>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</si>
  <si>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</si>
  <si>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</si>
  <si>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</si>
  <si>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</si>
  <si>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</si>
  <si>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</si>
  <si>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</si>
  <si>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</si>
  <si>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</si>
  <si>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</si>
  <si>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</si>
  <si>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</si>
  <si>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</si>
  <si>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</si>
  <si>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</si>
  <si>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</si>
  <si>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</si>
  <si>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</si>
  <si>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</si>
  <si>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</si>
  <si>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</si>
  <si>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</si>
  <si>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</si>
  <si>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</si>
  <si>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</si>
  <si>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</si>
  <si>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</si>
  <si>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</si>
  <si>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</si>
  <si>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</si>
  <si>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</si>
  <si>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</si>
  <si>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</si>
  <si>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</si>
  <si>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</si>
  <si>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</si>
  <si>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</si>
  <si>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</si>
  <si>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</si>
  <si>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</si>
  <si>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</si>
  <si>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</si>
  <si>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</si>
  <si>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</si>
  <si>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</si>
  <si>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</si>
  <si>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</si>
  <si>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</si>
  <si>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</si>
  <si>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</si>
  <si>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</si>
  <si>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</si>
  <si>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</si>
  <si>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</si>
  <si>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</si>
  <si>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</si>
  <si>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</si>
  <si>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</si>
  <si>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</si>
  <si>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</si>
  <si>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</si>
  <si>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</si>
  <si>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</si>
  <si>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</si>
  <si>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</si>
  <si>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</si>
  <si>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</si>
  <si>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</si>
  <si>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</si>
  <si>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</si>
  <si>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</si>
  <si>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</si>
  <si>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</si>
  <si>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</si>
  <si>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</si>
  <si>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</si>
  <si>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</si>
  <si>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</si>
  <si>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</si>
  <si>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</si>
  <si>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</si>
  <si>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</si>
  <si>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</si>
  <si>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</si>
  <si>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</si>
  <si>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</si>
  <si>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</si>
  <si>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</si>
  <si>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</si>
  <si>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</si>
  <si>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</si>
  <si>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</si>
  <si>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</si>
  <si>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</si>
  <si>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</si>
  <si>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</si>
  <si>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</si>
  <si>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</si>
  <si>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</si>
  <si>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</si>
  <si>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</si>
  <si>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</si>
  <si>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</si>
  <si>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</si>
  <si>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</si>
  <si>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</si>
  <si>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</si>
  <si>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</si>
  <si>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</si>
  <si>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</si>
  <si>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</si>
  <si>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</si>
  <si>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</si>
  <si>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</si>
  <si>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</si>
  <si>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</si>
  <si>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</si>
  <si>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</si>
  <si>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</si>
  <si>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</si>
  <si>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</si>
  <si>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</si>
  <si>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</si>
  <si>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</si>
  <si>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</si>
  <si>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</si>
  <si>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</si>
  <si>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</si>
  <si>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</si>
  <si>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</si>
  <si>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</si>
  <si>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</si>
  <si>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</si>
  <si>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</si>
  <si>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</si>
  <si>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</si>
  <si>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</si>
  <si>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</si>
  <si>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</si>
  <si>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</si>
  <si>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</si>
  <si>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</si>
  <si>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</si>
  <si>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</si>
  <si>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</si>
  <si>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</si>
  <si>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</si>
  <si>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</si>
  <si>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</si>
  <si>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</si>
  <si>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</si>
  <si>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</si>
  <si>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</si>
  <si>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</si>
  <si>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</si>
  <si>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</si>
  <si>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</si>
  <si>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</si>
  <si>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</si>
  <si>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</si>
  <si>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</si>
  <si>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</si>
  <si>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</si>
  <si>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</si>
  <si>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</si>
  <si>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</si>
  <si>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</si>
  <si>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</si>
  <si>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</si>
  <si>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</si>
  <si>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</si>
  <si>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</si>
  <si>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</si>
  <si>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</si>
  <si>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</si>
  <si>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</si>
  <si>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</si>
  <si>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</si>
  <si>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</si>
  <si>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</si>
  <si>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</si>
  <si>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</si>
  <si>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</si>
  <si>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</si>
  <si>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</si>
  <si>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</si>
  <si>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</si>
  <si>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</si>
  <si>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</si>
  <si>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</si>
  <si>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</si>
  <si>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</si>
  <si>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</si>
  <si>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</si>
  <si>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</si>
  <si>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</si>
  <si>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</si>
  <si>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</si>
  <si>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</si>
  <si>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</si>
  <si>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</si>
  <si>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</si>
  <si>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</si>
  <si>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</si>
  <si>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</si>
  <si>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</si>
  <si>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</si>
  <si>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</si>
  <si>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</si>
  <si>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</si>
  <si>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</si>
  <si>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</si>
  <si>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</si>
  <si>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</si>
  <si>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</si>
  <si>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</si>
  <si>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</si>
  <si>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</si>
  <si>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</si>
  <si>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</si>
  <si>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</si>
  <si>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</si>
  <si>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</si>
  <si>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</si>
  <si>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</si>
  <si>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</si>
  <si>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</si>
  <si>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</si>
  <si>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</si>
  <si>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</si>
  <si>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</si>
  <si>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</si>
  <si>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</si>
  <si>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</si>
  <si>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</si>
  <si>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</si>
  <si>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</si>
  <si>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</si>
  <si>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</si>
  <si>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</si>
  <si>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</si>
  <si>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</si>
  <si>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</si>
  <si>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</si>
  <si>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</si>
  <si>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</si>
  <si>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</si>
  <si>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</si>
  <si>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</si>
  <si>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</si>
  <si>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</si>
  <si>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</si>
  <si>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</si>
  <si>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</si>
  <si>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</si>
  <si>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</si>
  <si>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</si>
  <si>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</si>
  <si>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</si>
  <si>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</si>
  <si>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</si>
  <si>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</si>
  <si>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</si>
  <si>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</si>
  <si>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</si>
  <si>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</si>
  <si>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</si>
  <si>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</si>
  <si>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</si>
  <si>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</si>
  <si>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</si>
  <si>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</si>
  <si>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</si>
  <si>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</si>
  <si>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</si>
  <si>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</si>
  <si>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</si>
  <si>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</si>
  <si>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</si>
  <si>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</si>
  <si>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</si>
  <si>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</si>
  <si>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</si>
  <si>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</si>
  <si>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</si>
  <si>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</si>
  <si>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</si>
  <si>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</si>
  <si>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</si>
  <si>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</si>
  <si>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</si>
  <si>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</si>
  <si>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</si>
  <si>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</si>
  <si>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</si>
  <si>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</si>
  <si>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</si>
  <si>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</si>
  <si>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</si>
  <si>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</si>
  <si>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</si>
  <si>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</si>
  <si>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</si>
  <si>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</si>
  <si>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</si>
  <si>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</si>
  <si>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</si>
  <si>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</si>
  <si>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</si>
  <si>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</si>
  <si>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</si>
  <si>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</si>
  <si>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</si>
  <si>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</si>
  <si>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</si>
  <si>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</si>
  <si>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</si>
  <si>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</si>
  <si>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</si>
  <si>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</si>
  <si>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</si>
  <si>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</si>
  <si>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</si>
  <si>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</si>
  <si>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</si>
  <si>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</si>
  <si>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</si>
  <si>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</si>
  <si>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</si>
  <si>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</si>
  <si>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</si>
  <si>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</si>
  <si>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</si>
  <si>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</si>
  <si>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</si>
  <si>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</si>
  <si>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</si>
  <si>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</si>
  <si>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</si>
  <si>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</si>
  <si>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</si>
  <si>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</si>
  <si>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</si>
  <si>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</si>
  <si>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</si>
  <si>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</si>
  <si>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</si>
  <si>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</si>
  <si>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</si>
  <si>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</si>
  <si>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</si>
  <si>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</si>
  <si>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</si>
  <si>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</si>
  <si>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</si>
  <si>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</si>
  <si>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</si>
  <si>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</si>
  <si>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</si>
  <si>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</si>
  <si>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</si>
  <si>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</si>
  <si>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</si>
  <si>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</si>
  <si>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</si>
  <si>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</si>
  <si>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</si>
  <si>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</si>
  <si>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</si>
  <si>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</si>
  <si>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</si>
  <si>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</si>
  <si>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</si>
  <si>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</si>
  <si>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</si>
  <si>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</si>
  <si>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</si>
  <si>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</si>
  <si>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</si>
  <si>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</si>
  <si>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</si>
  <si>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</si>
  <si>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</si>
  <si>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</si>
  <si>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</si>
  <si>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</si>
  <si>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</si>
  <si>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</si>
  <si>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</si>
  <si>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</si>
  <si>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</si>
  <si>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</si>
  <si>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</si>
  <si>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</si>
  <si>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</si>
  <si>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</si>
  <si>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</si>
  <si>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</si>
  <si>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</si>
  <si>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</si>
  <si>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</si>
  <si>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</si>
  <si>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</si>
  <si>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</si>
  <si>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</si>
  <si>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</si>
  <si>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</si>
  <si>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</si>
  <si>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</si>
  <si>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</si>
  <si>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</si>
  <si>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</si>
  <si>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</si>
  <si>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</si>
  <si>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</si>
  <si>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</si>
  <si>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</si>
  <si>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</si>
  <si>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</si>
  <si>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</si>
  <si>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</si>
  <si>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</si>
  <si>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</si>
  <si>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</si>
  <si>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</si>
  <si>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</si>
  <si>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</si>
  <si>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</si>
  <si>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</si>
  <si>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</si>
  <si>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</si>
  <si>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</si>
  <si>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</si>
  <si>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</si>
  <si>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</si>
  <si>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</si>
  <si>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</si>
  <si>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</si>
  <si>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</si>
  <si>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</si>
  <si>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</si>
  <si>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</si>
  <si>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</si>
  <si>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</si>
  <si>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</si>
  <si>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</si>
  <si>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</si>
  <si>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</si>
  <si>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</si>
  <si>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</si>
  <si>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</si>
  <si>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</si>
  <si>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</si>
  <si>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</si>
  <si>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</si>
  <si>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</si>
  <si>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</si>
  <si>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</si>
  <si>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</si>
  <si>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</si>
  <si>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</si>
  <si>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</si>
  <si>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</si>
  <si>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</si>
  <si>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</si>
  <si>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</si>
  <si>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</si>
  <si>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</si>
  <si>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</si>
  <si>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</si>
  <si>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</si>
  <si>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</si>
  <si>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</si>
  <si>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</si>
  <si>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</si>
  <si>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</si>
  <si>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</si>
  <si>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</si>
  <si>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</si>
  <si>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</si>
  <si>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</si>
  <si>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</si>
  <si>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</si>
  <si>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</si>
  <si>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</si>
  <si>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</si>
  <si>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</si>
  <si>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</si>
  <si>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</si>
  <si>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</si>
  <si>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</si>
  <si>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</si>
  <si>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</si>
  <si>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</si>
  <si>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</si>
  <si>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</si>
  <si>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</si>
  <si>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</si>
  <si>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</si>
  <si>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</si>
  <si>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</si>
  <si>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</si>
  <si>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</si>
  <si>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</si>
  <si>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</si>
  <si>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</si>
  <si>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</si>
  <si>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</si>
  <si>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</si>
  <si>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</si>
  <si>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</si>
  <si>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</si>
  <si>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</si>
  <si>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</si>
  <si>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</si>
  <si>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</si>
  <si>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</si>
  <si>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</si>
  <si>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</si>
  <si>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</si>
  <si>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</si>
  <si>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</si>
  <si>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</si>
  <si>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</si>
  <si>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</si>
  <si>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</si>
  <si>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</si>
  <si>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</si>
  <si>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</si>
  <si>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</si>
  <si>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</si>
  <si>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</si>
  <si>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</si>
  <si>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</si>
  <si>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</si>
  <si>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</si>
  <si>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</si>
  <si>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</si>
  <si>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</si>
  <si>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</si>
  <si>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</si>
  <si>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</si>
  <si>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</si>
  <si>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</si>
  <si>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</si>
  <si>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</si>
  <si>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</si>
  <si>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</si>
  <si>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</si>
  <si>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</si>
  <si>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</si>
  <si>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</si>
  <si>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</si>
  <si>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</si>
  <si>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</si>
  <si>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</si>
  <si>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</si>
  <si>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</si>
  <si>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</si>
  <si>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</si>
  <si>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</si>
  <si>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</si>
  <si>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</si>
  <si>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</si>
  <si>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</si>
  <si>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</si>
  <si>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</si>
  <si>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</si>
  <si>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</si>
  <si>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</si>
  <si>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</si>
  <si>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</si>
  <si>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</si>
  <si>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</si>
  <si>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</si>
  <si>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</si>
  <si>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</si>
  <si>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</si>
  <si>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</si>
  <si>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</si>
  <si>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</si>
  <si>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</si>
  <si>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</si>
  <si>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</si>
  <si>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</si>
  <si>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</si>
  <si>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</si>
  <si>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</si>
  <si>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</si>
  <si>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</si>
  <si>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</si>
  <si>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</si>
  <si>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</si>
  <si>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</si>
  <si>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</si>
  <si>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</si>
  <si>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</si>
  <si>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</si>
  <si>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</si>
  <si>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</si>
  <si>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</si>
  <si>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</si>
  <si>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</si>
  <si>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</si>
  <si>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</si>
  <si>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</si>
  <si>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</si>
  <si>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</si>
  <si>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</si>
  <si>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</si>
  <si>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</si>
  <si>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</si>
  <si>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</si>
  <si>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</si>
  <si>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</si>
  <si>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</si>
  <si>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</si>
  <si>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</si>
  <si>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</si>
  <si>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</si>
  <si>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</si>
  <si>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</si>
  <si>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</si>
  <si>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</si>
  <si>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</si>
  <si>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</si>
  <si>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</si>
  <si>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</si>
  <si>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</si>
  <si>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</si>
  <si>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</si>
  <si>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</si>
  <si>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</si>
  <si>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</si>
  <si>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</si>
  <si>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</si>
  <si>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</si>
  <si>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</si>
  <si>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</si>
  <si>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</si>
  <si>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</si>
  <si>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</si>
  <si>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</si>
  <si>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</si>
  <si>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</si>
  <si>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</si>
  <si>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</si>
  <si>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</si>
  <si>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</si>
  <si>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</si>
  <si>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</si>
  <si>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</si>
  <si>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</si>
  <si>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</si>
  <si>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</si>
  <si>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</si>
  <si>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</si>
  <si>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</si>
  <si>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</si>
  <si>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</si>
  <si>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</si>
  <si>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</si>
  <si>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</si>
  <si>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</si>
  <si>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</si>
  <si>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</si>
  <si>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</si>
  <si>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</si>
  <si>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</si>
  <si>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</si>
  <si>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</si>
  <si>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</si>
  <si>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</si>
  <si>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</si>
  <si>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</si>
  <si>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</si>
  <si>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</si>
  <si>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</si>
  <si>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</si>
  <si>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</si>
  <si>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</si>
  <si>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</si>
  <si>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</si>
  <si>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</si>
  <si>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</si>
  <si>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</si>
  <si>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</si>
  <si>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</si>
  <si>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</si>
  <si>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</si>
  <si>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</si>
  <si>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</si>
  <si>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</si>
  <si>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</si>
  <si>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</si>
  <si>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</si>
  <si>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</si>
  <si>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</si>
  <si>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</si>
  <si>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</si>
  <si>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</si>
  <si>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</si>
  <si>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</si>
  <si>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</si>
  <si>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</si>
  <si>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</si>
  <si>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</si>
  <si>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</si>
  <si>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</si>
  <si>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</si>
  <si>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</si>
  <si>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</si>
  <si>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</si>
  <si>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</si>
  <si>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</si>
  <si>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</si>
  <si>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</si>
  <si>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</si>
  <si>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</si>
  <si>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</si>
  <si>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</si>
  <si>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</si>
  <si>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</si>
  <si>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</si>
  <si>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</si>
  <si>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</si>
  <si>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</si>
  <si>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</si>
  <si>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</si>
  <si>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</si>
  <si>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</si>
  <si>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</si>
  <si>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</si>
  <si>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</si>
  <si>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</si>
  <si>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</si>
  <si>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</si>
  <si>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</si>
  <si>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</si>
  <si>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</si>
  <si>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</si>
  <si>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</si>
  <si>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</si>
  <si>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</si>
  <si>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</si>
  <si>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</si>
  <si>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</si>
  <si>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</si>
  <si>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</si>
  <si>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</si>
  <si>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</si>
  <si>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</si>
  <si>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</si>
  <si>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</si>
  <si>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</si>
  <si>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</si>
  <si>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</si>
  <si>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</si>
  <si>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</si>
  <si>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</si>
  <si>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</si>
  <si>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</si>
  <si>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</si>
  <si>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</si>
  <si>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</si>
  <si>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</si>
  <si>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</si>
  <si>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</si>
  <si>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</si>
  <si>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</si>
  <si>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</si>
  <si>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</si>
  <si>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</si>
  <si>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</si>
  <si>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</si>
  <si>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</si>
  <si>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</si>
  <si>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</si>
  <si>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</si>
  <si>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</si>
  <si>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</si>
  <si>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</si>
  <si>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</si>
  <si>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</si>
  <si>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</si>
  <si>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</si>
  <si>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</si>
  <si>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</si>
  <si>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</si>
  <si>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</si>
  <si>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</si>
  <si>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</si>
  <si>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</si>
  <si>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</si>
  <si>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</si>
  <si>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</si>
  <si>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</si>
  <si>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</si>
  <si>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</si>
  <si>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</si>
  <si>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</si>
  <si>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</si>
  <si>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</si>
  <si>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</si>
  <si>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</si>
  <si>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</si>
  <si>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</si>
  <si>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</si>
  <si>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</si>
  <si>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</si>
  <si>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</si>
  <si>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</si>
  <si>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</si>
  <si>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</si>
  <si>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</si>
  <si>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</si>
  <si>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</si>
  <si>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</si>
  <si>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</si>
  <si>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</si>
  <si>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</si>
  <si>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</si>
  <si>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</si>
  <si>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</si>
  <si>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</si>
  <si>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</si>
  <si>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</si>
  <si>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</si>
  <si>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</si>
  <si>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</si>
  <si>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</si>
  <si>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</si>
  <si>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</si>
  <si>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</si>
  <si>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</si>
  <si>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</si>
  <si>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</si>
  <si>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</si>
  <si>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</si>
  <si>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</si>
  <si>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</si>
  <si>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</si>
  <si>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</si>
  <si>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</si>
  <si>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</si>
  <si>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</si>
  <si>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</si>
  <si>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</si>
  <si>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</si>
  <si>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</si>
  <si>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</si>
  <si>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</si>
  <si>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</si>
  <si>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</si>
  <si>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</si>
  <si>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</si>
  <si>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</si>
  <si>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</si>
  <si>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</si>
  <si>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</si>
  <si>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</si>
  <si>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</si>
  <si>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</si>
  <si>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</si>
  <si>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</si>
  <si>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</si>
  <si>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</si>
  <si>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</si>
  <si>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</si>
  <si>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</si>
  <si>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</si>
  <si>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</si>
  <si>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</si>
  <si>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</si>
  <si>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</si>
  <si>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</si>
  <si>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</si>
  <si>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</si>
  <si>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</si>
  <si>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</si>
  <si>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</si>
  <si>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</si>
  <si>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</si>
  <si>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</si>
  <si>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</si>
  <si>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</si>
  <si>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</si>
  <si>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</si>
  <si>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</si>
  <si>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</si>
  <si>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</si>
  <si>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</si>
  <si>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</si>
  <si>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</si>
  <si>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</si>
  <si>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</si>
  <si>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</si>
  <si>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</si>
  <si>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</si>
  <si>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</si>
  <si>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</si>
  <si>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</si>
  <si>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</si>
  <si>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</si>
  <si>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</si>
  <si>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</si>
  <si>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</si>
  <si>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</si>
  <si>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</si>
  <si>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</si>
  <si>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</si>
  <si>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</si>
  <si>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</si>
  <si>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</si>
  <si>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</si>
  <si>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</si>
  <si>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</si>
  <si>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</si>
  <si>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</si>
  <si>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</si>
  <si>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</si>
  <si>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</si>
  <si>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</si>
  <si>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</si>
  <si>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</si>
  <si>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</si>
  <si>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</si>
  <si>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</si>
  <si>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</si>
  <si>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</si>
  <si>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</si>
  <si>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</si>
  <si>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</si>
  <si>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</si>
  <si>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</si>
  <si>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</si>
  <si>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</si>
  <si>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</si>
  <si>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</si>
  <si>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</si>
  <si>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</si>
  <si>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</si>
  <si>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</si>
  <si>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</si>
  <si>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</si>
  <si>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</si>
  <si>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</si>
  <si>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</si>
  <si>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</si>
  <si>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</si>
  <si>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</si>
  <si>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</si>
  <si>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</si>
  <si>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</si>
  <si>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</si>
  <si>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</si>
  <si>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</si>
  <si>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</si>
  <si>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</si>
  <si>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</si>
  <si>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</si>
  <si>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</si>
  <si>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</si>
  <si>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</si>
  <si>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</si>
  <si>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</si>
  <si>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</si>
  <si>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</si>
  <si>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</si>
  <si>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</si>
  <si>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</si>
  <si>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</si>
  <si>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</si>
  <si>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</si>
  <si>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</si>
  <si>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</si>
  <si>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</si>
  <si>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</si>
  <si>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</si>
  <si>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</si>
  <si>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</si>
  <si>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</si>
  <si>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</si>
  <si>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</si>
  <si>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</si>
  <si>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</si>
  <si>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</si>
  <si>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</si>
  <si>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</si>
  <si>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</si>
  <si>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</si>
  <si>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</si>
  <si>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</si>
  <si>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</si>
  <si>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</si>
  <si>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</si>
  <si>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</si>
  <si>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</si>
  <si>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</si>
  <si>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</si>
  <si>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</si>
  <si>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</si>
  <si>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</si>
  <si>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</si>
  <si>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</si>
  <si>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</si>
  <si>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</si>
  <si>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</si>
  <si>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</si>
  <si>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</si>
  <si>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</si>
  <si>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</si>
  <si>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</si>
  <si>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</si>
  <si>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</si>
  <si>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</si>
  <si>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</si>
  <si>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</si>
  <si>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</si>
  <si>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</si>
  <si>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</si>
  <si>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</si>
  <si>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</si>
  <si>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</si>
  <si>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</si>
  <si>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</si>
  <si>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</si>
  <si>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</si>
  <si>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</si>
  <si>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</si>
  <si>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</si>
  <si>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</si>
  <si>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</si>
  <si>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</si>
  <si>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</si>
  <si>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</si>
  <si>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</si>
  <si>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</si>
  <si>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</si>
  <si>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</si>
  <si>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</si>
  <si>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</si>
  <si>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</si>
  <si>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</si>
  <si>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</si>
  <si>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</si>
  <si>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</si>
  <si>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</si>
  <si>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</si>
  <si>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</si>
  <si>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</si>
  <si>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</si>
  <si>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</si>
  <si>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</si>
  <si>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</si>
  <si>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</si>
  <si>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</si>
  <si>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</si>
  <si>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</si>
  <si>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</si>
  <si>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</si>
  <si>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</si>
  <si>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</si>
  <si>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</si>
  <si>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</si>
  <si>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</si>
  <si>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</si>
  <si>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</si>
  <si>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</si>
  <si>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</si>
  <si>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</si>
  <si>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</si>
  <si>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</si>
  <si>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</si>
  <si>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</si>
  <si>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</si>
  <si>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</si>
  <si>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</si>
  <si>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</si>
  <si>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</si>
  <si>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</si>
  <si>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</si>
  <si>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</si>
  <si>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</si>
  <si>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</si>
  <si>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</si>
  <si>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</si>
  <si>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</si>
  <si>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</si>
  <si>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</si>
  <si>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</si>
  <si>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</si>
  <si>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</si>
  <si>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</si>
  <si>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</si>
  <si>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</si>
  <si>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</si>
  <si>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</si>
  <si>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</si>
  <si>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</si>
  <si>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</si>
  <si>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</si>
  <si>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</si>
  <si>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</si>
  <si>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</si>
  <si>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</si>
  <si>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</si>
  <si>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</si>
  <si>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</si>
  <si>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</si>
  <si>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</si>
  <si>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</si>
  <si>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</si>
  <si>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</si>
  <si>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</si>
  <si>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</si>
  <si>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</si>
  <si>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</si>
  <si>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</si>
  <si>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</si>
  <si>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</si>
  <si>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</si>
  <si>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</si>
  <si>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</si>
  <si>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</si>
  <si>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</si>
  <si>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</si>
  <si>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</si>
  <si>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</si>
  <si>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</si>
  <si>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</si>
  <si>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</si>
  <si>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</si>
  <si>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</si>
  <si>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</si>
  <si>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</si>
  <si>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</si>
  <si>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</si>
  <si>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</si>
  <si>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</si>
  <si>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</si>
  <si>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</si>
  <si>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</si>
  <si>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</si>
  <si>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</si>
  <si>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</si>
  <si>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</si>
  <si>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</si>
  <si>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</si>
  <si>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</si>
  <si>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</si>
  <si>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</si>
  <si>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</si>
  <si>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</si>
  <si>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</si>
  <si>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</si>
  <si>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</si>
  <si>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</si>
  <si>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</si>
  <si>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</si>
  <si>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</si>
  <si>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</si>
  <si>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</si>
  <si>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</si>
  <si>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</si>
  <si>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</si>
  <si>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</si>
  <si>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</si>
  <si>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</si>
  <si>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</si>
  <si>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</si>
  <si>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</si>
  <si>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</si>
  <si>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</si>
  <si>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</si>
  <si>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</si>
  <si>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</si>
  <si>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</si>
  <si>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</si>
  <si>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</si>
  <si>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</si>
  <si>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</si>
  <si>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</si>
  <si>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</si>
  <si>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</si>
  <si>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</si>
  <si>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</si>
  <si>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</si>
  <si>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</si>
  <si>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</si>
  <si>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</si>
  <si>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</si>
  <si>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</si>
  <si>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</si>
  <si>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</si>
  <si>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</si>
  <si>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</si>
  <si>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</si>
  <si>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</si>
  <si>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</si>
  <si>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</si>
  <si>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</si>
  <si>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</si>
  <si>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</si>
  <si>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</si>
  <si>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</si>
  <si>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</si>
  <si>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</si>
  <si>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</si>
  <si>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</si>
  <si>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</si>
  <si>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</si>
  <si>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</si>
  <si>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</si>
  <si>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</si>
  <si>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</si>
  <si>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</si>
  <si>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</si>
  <si>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</si>
  <si>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</si>
  <si>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</si>
  <si>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</si>
  <si>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</si>
  <si>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</si>
  <si>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</si>
  <si>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</si>
  <si>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</si>
  <si>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</si>
  <si>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</si>
  <si>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</si>
  <si>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</si>
  <si>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</si>
  <si>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</si>
  <si>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</si>
  <si>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</si>
  <si>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</si>
  <si>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</si>
  <si>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</si>
  <si>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</si>
  <si>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</si>
  <si>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</si>
  <si>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</si>
  <si>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</si>
  <si>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</si>
  <si>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</si>
  <si>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</si>
  <si>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</si>
  <si>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</si>
  <si>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</si>
  <si>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</si>
  <si>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</si>
  <si>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</si>
  <si>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</si>
  <si>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</si>
  <si>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</si>
  <si>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</si>
  <si>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</si>
  <si>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</si>
  <si>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</si>
  <si>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</si>
  <si>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</si>
  <si>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</si>
  <si>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</si>
  <si>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</si>
  <si>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</si>
  <si>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</si>
  <si>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</si>
  <si>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</si>
  <si>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</si>
  <si>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</si>
  <si>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</si>
  <si>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</si>
  <si>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</si>
  <si>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</si>
  <si>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</si>
  <si>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</si>
  <si>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</si>
  <si>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</si>
  <si>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</si>
  <si>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</si>
  <si>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</si>
  <si>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</si>
  <si>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</si>
  <si>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</si>
  <si>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</si>
  <si>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</si>
  <si>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</si>
  <si>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</si>
  <si>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</si>
  <si>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</si>
  <si>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</si>
  <si>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</si>
  <si>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</si>
  <si>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</si>
  <si>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</si>
  <si>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</si>
  <si>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</si>
  <si>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</si>
  <si>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</si>
  <si>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</si>
  <si>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</si>
  <si>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</si>
  <si>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</si>
  <si>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</si>
  <si>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</si>
  <si>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</si>
  <si>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</si>
  <si>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</si>
  <si>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</si>
  <si>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</si>
  <si>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</si>
  <si>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</si>
  <si>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</si>
  <si>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</si>
  <si>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</si>
  <si>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</si>
  <si>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</si>
  <si>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</si>
  <si>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</si>
  <si>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</si>
  <si>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</si>
  <si>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</si>
  <si>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</si>
  <si>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</si>
  <si>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</si>
  <si>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</si>
  <si>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</si>
  <si>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</si>
  <si>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</si>
  <si>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</si>
  <si>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</si>
  <si>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</si>
  <si>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</si>
  <si>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</si>
  <si>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</si>
  <si>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</si>
  <si>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</si>
  <si>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</si>
  <si>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</si>
  <si>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</si>
  <si>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</si>
  <si>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</si>
  <si>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</si>
  <si>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</si>
  <si>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</si>
  <si>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</si>
  <si>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</si>
  <si>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</si>
  <si>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</si>
  <si>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</si>
  <si>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</si>
  <si>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</si>
  <si>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</si>
  <si>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</si>
  <si>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</si>
  <si>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</si>
  <si>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</si>
  <si>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</si>
  <si>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</si>
  <si>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</si>
  <si>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</si>
  <si>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</si>
  <si>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</si>
  <si>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</si>
  <si>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</si>
  <si>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</si>
  <si>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</si>
  <si>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</si>
  <si>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</si>
  <si>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</si>
  <si>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</si>
  <si>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</si>
  <si>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</si>
  <si>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</si>
  <si>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</si>
  <si>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</si>
  <si>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</si>
  <si>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</si>
  <si>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</si>
  <si>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</si>
  <si>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</si>
  <si>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</si>
  <si>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</si>
  <si>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</si>
  <si>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</si>
  <si>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</si>
  <si>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</si>
  <si>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</si>
  <si>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</si>
  <si>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</si>
  <si>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</si>
  <si>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</si>
  <si>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</si>
  <si>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</si>
  <si>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</si>
  <si>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</si>
  <si>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</si>
  <si>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</si>
  <si>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</si>
  <si>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</si>
  <si>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</si>
  <si>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</si>
  <si>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</si>
  <si>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</si>
  <si>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</si>
  <si>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</si>
  <si>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</si>
  <si>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</si>
  <si>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</si>
  <si>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</si>
  <si>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</si>
  <si>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</si>
  <si>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</si>
  <si>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</si>
  <si>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</si>
  <si>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</si>
  <si>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</si>
  <si>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</si>
  <si>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</si>
  <si>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</si>
  <si>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</si>
  <si>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</si>
  <si>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</si>
  <si>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</si>
  <si>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</si>
  <si>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</si>
  <si>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</si>
  <si>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</si>
  <si>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</si>
  <si>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</si>
  <si>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</si>
  <si>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</si>
  <si>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</si>
  <si>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</si>
  <si>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</si>
  <si>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</si>
  <si>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</si>
  <si>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</si>
  <si>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</si>
  <si>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</si>
  <si>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</si>
  <si>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</si>
  <si>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</si>
  <si>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</si>
  <si>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</si>
  <si>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</si>
  <si>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</si>
  <si>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</si>
  <si>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</si>
  <si>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</si>
  <si>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</si>
  <si>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</si>
  <si>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</si>
  <si>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</si>
  <si>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</si>
  <si>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</si>
  <si>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</si>
  <si>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</si>
  <si>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</si>
  <si>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</si>
  <si>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</si>
  <si>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</si>
  <si>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</si>
  <si>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</si>
  <si>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</si>
  <si>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</si>
  <si>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</si>
  <si>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</si>
  <si>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</si>
  <si>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</si>
  <si>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</si>
  <si>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</si>
  <si>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</si>
  <si>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</si>
  <si>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</si>
  <si>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</si>
  <si>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</si>
  <si>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</si>
  <si>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</si>
  <si>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</si>
  <si>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</si>
  <si>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</si>
  <si>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</si>
  <si>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</si>
  <si>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</si>
  <si>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</si>
  <si>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</si>
  <si>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</si>
  <si>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</si>
  <si>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</si>
  <si>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</si>
  <si>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</si>
  <si>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</si>
  <si>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</si>
  <si>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</si>
  <si>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</si>
  <si>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</si>
  <si>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</si>
  <si>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</si>
  <si>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</si>
  <si>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</si>
  <si>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</si>
  <si>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</si>
  <si>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</si>
  <si>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</si>
  <si>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</si>
  <si>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</si>
  <si>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</si>
  <si>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</si>
  <si>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</si>
  <si>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</si>
  <si>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</si>
  <si>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</si>
  <si>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</si>
  <si>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</si>
  <si>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</si>
  <si>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</si>
  <si>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</si>
  <si>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</si>
  <si>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</si>
  <si>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</si>
  <si>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</si>
  <si>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</si>
  <si>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</si>
  <si>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</si>
  <si>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</si>
  <si>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</si>
  <si>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</si>
  <si>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</si>
  <si>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</si>
  <si>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</si>
  <si>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</si>
  <si>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</si>
  <si>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</si>
  <si>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</si>
  <si>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</si>
  <si>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</si>
  <si>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</si>
  <si>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</si>
  <si>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</si>
  <si>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</si>
  <si>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</si>
  <si>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</si>
  <si>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</si>
  <si>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</si>
  <si>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</si>
  <si>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</si>
  <si>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</si>
  <si>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</si>
  <si>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</si>
  <si>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</si>
  <si>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</si>
  <si>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</si>
  <si>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</si>
  <si>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</si>
  <si>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</si>
  <si>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</si>
  <si>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</si>
  <si>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</si>
  <si>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</si>
  <si>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</si>
  <si>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</si>
  <si>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</si>
  <si>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</si>
  <si>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</si>
  <si>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</si>
  <si>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</si>
  <si>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</si>
  <si>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</si>
  <si>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</si>
  <si>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</si>
  <si>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</si>
  <si>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</si>
  <si>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</si>
  <si>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</si>
  <si>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</si>
  <si>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</si>
  <si>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</si>
  <si>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</si>
  <si>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</si>
  <si>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</si>
  <si>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</si>
  <si>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</si>
  <si>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</si>
  <si>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</si>
  <si>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</si>
  <si>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</si>
  <si>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</si>
  <si>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</si>
  <si>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</si>
  <si>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</si>
  <si>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</si>
  <si>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</si>
  <si>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</si>
  <si>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</si>
  <si>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</si>
  <si>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</si>
  <si>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</si>
  <si>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</si>
  <si>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</si>
  <si>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</si>
  <si>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</si>
  <si>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</si>
  <si>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</si>
  <si>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</si>
  <si>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</si>
  <si>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</si>
  <si>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</si>
  <si>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</si>
  <si>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</si>
  <si>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</si>
  <si>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</si>
  <si>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</si>
  <si>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</si>
  <si>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</si>
  <si>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</si>
  <si>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</si>
  <si>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</si>
  <si>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</si>
  <si>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</si>
  <si>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</si>
  <si>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</si>
  <si>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</si>
  <si>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</si>
  <si>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</si>
  <si>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</si>
  <si>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</si>
  <si>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</si>
  <si>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</si>
  <si>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</si>
  <si>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</si>
  <si>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</si>
  <si>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</si>
  <si>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</si>
  <si>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</si>
  <si>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</si>
  <si>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</si>
  <si>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</si>
  <si>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</si>
  <si>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</si>
  <si>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</si>
  <si>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</si>
  <si>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</si>
  <si>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</si>
  <si>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</si>
  <si>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</si>
  <si>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</si>
  <si>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</si>
  <si>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</si>
  <si>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</si>
  <si>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</si>
  <si>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</si>
  <si>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</si>
  <si>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</si>
  <si>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</si>
  <si>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</si>
  <si>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</si>
  <si>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</si>
  <si>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</si>
  <si>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</si>
  <si>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</si>
  <si>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</si>
  <si>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</si>
  <si>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</si>
  <si>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</si>
  <si>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</si>
  <si>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</si>
  <si>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</si>
  <si>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</si>
  <si>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</si>
  <si>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</si>
  <si>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</si>
  <si>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</si>
  <si>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</si>
  <si>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</si>
  <si>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</si>
  <si>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</si>
  <si>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</si>
  <si>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</si>
  <si>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</si>
  <si>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</si>
  <si>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</si>
  <si>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</si>
  <si>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</si>
  <si>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</si>
  <si>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</si>
  <si>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</si>
  <si>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</si>
  <si>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</si>
  <si>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</si>
  <si>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</si>
  <si>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</si>
  <si>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</si>
  <si>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</si>
  <si>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</si>
  <si>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</si>
  <si>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</si>
  <si>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</si>
  <si>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</si>
  <si>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</si>
  <si>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</si>
  <si>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</si>
  <si>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</si>
  <si>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</si>
  <si>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</si>
  <si>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</si>
  <si>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</si>
  <si>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</si>
  <si>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</si>
  <si>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</si>
  <si>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</si>
  <si>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</si>
  <si>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</si>
  <si>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</si>
  <si>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</si>
  <si>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</si>
  <si>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</si>
  <si>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</si>
  <si>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</si>
  <si>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</si>
  <si>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</si>
  <si>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</si>
  <si>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</si>
  <si>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</si>
  <si>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</si>
  <si>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</si>
  <si>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</si>
  <si>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</si>
  <si>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</si>
  <si>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</si>
  <si>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</si>
  <si>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</si>
  <si>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</si>
  <si>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</si>
  <si>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</si>
  <si>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</si>
  <si>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</si>
  <si>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</si>
  <si>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</si>
  <si>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</si>
  <si>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</si>
  <si>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</si>
  <si>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</si>
  <si>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</si>
  <si>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</si>
  <si>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</si>
  <si>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</si>
  <si>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</si>
  <si>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</si>
  <si>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</si>
  <si>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</si>
  <si>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</si>
  <si>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</si>
  <si>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</si>
  <si>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</si>
  <si>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</si>
  <si>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</si>
  <si>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</si>
  <si>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</si>
  <si>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</si>
  <si>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</si>
  <si>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</si>
  <si>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</si>
  <si>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</si>
  <si>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</si>
  <si>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</si>
  <si>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</si>
  <si>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</si>
  <si>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</si>
  <si>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</si>
  <si>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</si>
  <si>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</si>
  <si>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</si>
  <si>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</si>
  <si>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</si>
  <si>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</si>
  <si>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</si>
  <si>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</si>
  <si>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</si>
  <si>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</si>
  <si>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</si>
  <si>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</si>
  <si>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</si>
  <si>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</si>
  <si>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</si>
  <si>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</si>
  <si>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</si>
  <si>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</si>
  <si>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</si>
  <si>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</si>
  <si>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</si>
  <si>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</si>
  <si>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</si>
  <si>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</si>
  <si>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</si>
  <si>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</si>
  <si>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</si>
  <si>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</si>
  <si>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</si>
  <si>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</si>
  <si>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</si>
  <si>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</si>
  <si>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</si>
  <si>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</si>
  <si>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</si>
  <si>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</si>
  <si>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</si>
  <si>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</si>
  <si>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</si>
  <si>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</si>
  <si>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</si>
  <si>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</si>
  <si>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</si>
  <si>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</si>
  <si>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</si>
  <si>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</si>
  <si>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</si>
  <si>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</si>
  <si>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</si>
  <si>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</si>
  <si>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</si>
  <si>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</si>
  <si>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</si>
  <si>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</si>
  <si>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</si>
  <si>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</si>
  <si>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</si>
  <si>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</si>
  <si>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</si>
  <si>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</si>
  <si>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</si>
  <si>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</si>
  <si>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</si>
  <si>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</si>
  <si>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</si>
  <si>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</si>
  <si>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</si>
  <si>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</si>
  <si>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</si>
  <si>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</si>
  <si>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</si>
  <si>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</si>
  <si>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</si>
  <si>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</si>
  <si>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</si>
  <si>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</si>
  <si>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</si>
  <si>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</si>
  <si>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</si>
  <si>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</si>
  <si>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</si>
  <si>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</si>
  <si>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</si>
  <si>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</si>
  <si>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</si>
  <si>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</si>
  <si>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</si>
  <si>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</si>
  <si>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</si>
  <si>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</si>
  <si>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</si>
  <si>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</si>
  <si>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</si>
  <si>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</si>
  <si>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</si>
  <si>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</si>
  <si>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</si>
  <si>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</si>
  <si>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</si>
  <si>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</si>
  <si>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</si>
  <si>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</si>
  <si>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</si>
  <si>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</si>
  <si>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</si>
  <si>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</si>
  <si>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</si>
  <si>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</si>
  <si>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</si>
  <si>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</si>
  <si>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</si>
  <si>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</si>
  <si>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</si>
  <si>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</si>
  <si>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</si>
  <si>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</si>
  <si>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</si>
  <si>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</si>
  <si>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</si>
  <si>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</si>
  <si>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</si>
  <si>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</si>
  <si>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</si>
  <si>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</si>
  <si>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</si>
  <si>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</si>
  <si>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</si>
  <si>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</si>
  <si>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</si>
  <si>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</si>
  <si>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</si>
  <si>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</si>
  <si>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</si>
  <si>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</si>
  <si>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</si>
  <si>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</si>
  <si>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</si>
  <si>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</si>
  <si>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</si>
  <si>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</si>
  <si>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</si>
  <si>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</si>
  <si>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</si>
  <si>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</si>
  <si>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</si>
  <si>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</si>
  <si>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</si>
  <si>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</si>
  <si>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</si>
  <si>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</si>
  <si>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</si>
  <si>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</si>
  <si>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</si>
  <si>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</si>
  <si>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</si>
  <si>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</si>
  <si>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</si>
  <si>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</si>
  <si>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</si>
  <si>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</si>
  <si>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</si>
  <si>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</si>
  <si>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</si>
  <si>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</si>
  <si>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</si>
  <si>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</si>
  <si>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</si>
  <si>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</si>
  <si>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</si>
  <si>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</si>
  <si>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</si>
  <si>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</si>
  <si>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</si>
  <si>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</si>
  <si>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</si>
  <si>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</si>
  <si>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</si>
  <si>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</si>
  <si>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</si>
  <si>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</si>
  <si>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</si>
  <si>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</si>
  <si>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</si>
  <si>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</si>
  <si>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</si>
  <si>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</si>
  <si>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</si>
  <si>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</si>
  <si>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</si>
  <si>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</si>
  <si>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</si>
  <si>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</si>
  <si>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</si>
  <si>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</si>
  <si>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</si>
  <si>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</si>
  <si>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</si>
  <si>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</si>
  <si>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</si>
  <si>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</si>
  <si>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</si>
  <si>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</si>
  <si>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</si>
  <si>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</si>
  <si>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</si>
  <si>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</si>
  <si>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</si>
  <si>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</si>
  <si>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</si>
  <si>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</si>
  <si>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</si>
  <si>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</si>
  <si>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</si>
  <si>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</si>
  <si>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</si>
  <si>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</si>
  <si>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</si>
  <si>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</si>
  <si>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</si>
  <si>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</si>
  <si>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</si>
  <si>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</si>
  <si>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</si>
  <si>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</si>
  <si>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</si>
  <si>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</si>
  <si>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</si>
  <si>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</si>
  <si>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</si>
  <si>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</si>
  <si>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</si>
  <si>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</si>
  <si>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</si>
  <si>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</si>
  <si>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</si>
  <si>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</si>
  <si>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</si>
  <si>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</si>
  <si>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</si>
  <si>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</si>
  <si>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</si>
  <si>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</si>
  <si>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</si>
  <si>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</si>
  <si>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</si>
  <si>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</si>
  <si>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</si>
  <si>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</si>
  <si>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</si>
  <si>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</si>
  <si>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</si>
  <si>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</si>
  <si>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</si>
  <si>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</si>
  <si>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</si>
  <si>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</si>
  <si>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</si>
  <si>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</si>
  <si>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</si>
  <si>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</si>
  <si>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</si>
  <si>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</si>
  <si>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</si>
  <si>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</si>
  <si>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</si>
  <si>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</si>
  <si>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</si>
  <si>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</si>
  <si>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</si>
  <si>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</si>
  <si>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</si>
  <si>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</si>
  <si>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</si>
  <si>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</si>
  <si>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</si>
  <si>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</si>
  <si>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</si>
  <si>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</si>
  <si>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</si>
  <si>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</si>
  <si>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</si>
  <si>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</si>
  <si>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</si>
  <si>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</si>
  <si>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</si>
  <si>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</si>
  <si>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</si>
  <si>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</si>
  <si>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</si>
  <si>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</si>
  <si>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</si>
  <si>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</si>
  <si>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</si>
  <si>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</si>
  <si>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</si>
  <si>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</si>
  <si>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</si>
  <si>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</si>
  <si>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</si>
  <si>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</si>
  <si>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</si>
  <si>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</si>
  <si>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</si>
  <si>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</si>
  <si>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</si>
  <si>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</si>
  <si>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</si>
  <si>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</si>
  <si>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</si>
  <si>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</si>
  <si>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</si>
  <si>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</si>
  <si>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</si>
  <si>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</si>
  <si>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</si>
  <si>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</si>
  <si>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</si>
  <si>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</si>
  <si>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</si>
  <si>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</si>
  <si>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</si>
  <si>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</si>
  <si>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</si>
  <si>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</si>
  <si>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</si>
  <si>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</si>
  <si>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</si>
  <si>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</si>
  <si>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</si>
  <si>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</si>
  <si>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</si>
  <si>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</si>
  <si>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</si>
  <si>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</si>
  <si>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</si>
  <si>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</si>
  <si>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</si>
  <si>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</si>
  <si>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</si>
  <si>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</si>
  <si>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</si>
  <si>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</si>
  <si>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</si>
  <si>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</si>
  <si>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</si>
  <si>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</si>
  <si>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</si>
  <si>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</si>
  <si>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</si>
  <si>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</si>
  <si>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</si>
  <si>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</si>
  <si>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</si>
  <si>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</si>
  <si>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</si>
  <si>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</si>
  <si>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</si>
  <si>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</si>
  <si>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</si>
  <si>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</si>
  <si>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</si>
  <si>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</si>
  <si>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</si>
  <si>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</si>
  <si>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</si>
  <si>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</si>
  <si>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</si>
  <si>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</si>
  <si>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</si>
  <si>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</si>
  <si>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</si>
  <si>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</si>
  <si>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</si>
  <si>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</si>
  <si>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</si>
  <si>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</si>
  <si>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</si>
  <si>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</si>
  <si>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</si>
  <si>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</si>
  <si>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</si>
  <si>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</si>
  <si>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</si>
  <si>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</si>
  <si>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</si>
  <si>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</si>
  <si>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</si>
  <si>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</si>
  <si>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</si>
  <si>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</si>
  <si>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</si>
  <si>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</si>
  <si>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</si>
  <si>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</si>
  <si>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</si>
  <si>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</si>
  <si>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</si>
  <si>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</si>
  <si>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</si>
  <si>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</si>
  <si>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</si>
  <si>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</si>
  <si>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</si>
  <si>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</si>
  <si>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</si>
  <si>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</si>
  <si>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</si>
  <si>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</si>
  <si>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</si>
  <si>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</si>
  <si>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</si>
  <si>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</si>
  <si>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</si>
  <si>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</si>
  <si>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</si>
  <si>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</si>
  <si>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</si>
  <si>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</si>
  <si>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</si>
  <si>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</si>
  <si>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</si>
  <si>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</si>
  <si>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</si>
  <si>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</si>
  <si>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</si>
  <si>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</si>
  <si>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</si>
  <si>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</si>
  <si>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</si>
  <si>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</si>
  <si>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</si>
  <si>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</si>
  <si>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</si>
  <si>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</si>
  <si>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</si>
  <si>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</si>
  <si>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</si>
  <si>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</si>
  <si>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</si>
  <si>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</si>
  <si>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</si>
  <si>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</si>
  <si>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</si>
  <si>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</si>
  <si>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</si>
  <si>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</si>
  <si>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</si>
  <si>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</si>
  <si>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</si>
  <si>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</si>
  <si>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</si>
  <si>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</si>
  <si>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</si>
  <si>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</si>
  <si>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</si>
  <si>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</si>
  <si>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</si>
  <si>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</si>
  <si>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</si>
  <si>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</si>
  <si>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</si>
  <si>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</si>
  <si>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</si>
  <si>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</si>
  <si>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</si>
  <si>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</si>
  <si>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</si>
  <si>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</si>
  <si>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</si>
  <si>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</si>
  <si>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</si>
  <si>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</si>
  <si>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</si>
  <si>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</si>
  <si>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</si>
  <si>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</si>
  <si>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</si>
  <si>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</si>
  <si>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</si>
  <si>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</si>
  <si>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</si>
  <si>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</si>
  <si>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</si>
  <si>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</si>
  <si>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</si>
  <si>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</si>
  <si>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</si>
  <si>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</si>
  <si>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</si>
  <si>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</si>
  <si>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</si>
  <si>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</si>
  <si>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</si>
  <si>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</si>
  <si>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</si>
  <si>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</si>
  <si>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</si>
  <si>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</si>
  <si>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</si>
  <si>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</si>
  <si>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</si>
  <si>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</si>
  <si>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</si>
  <si>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</si>
  <si>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</si>
  <si>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</si>
  <si>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</si>
  <si>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</si>
  <si>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</si>
  <si>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</si>
  <si>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</si>
  <si>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</si>
  <si>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</si>
  <si>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</si>
  <si>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</si>
  <si>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</si>
  <si>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</si>
  <si>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</si>
  <si>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</si>
  <si>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</si>
  <si>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</si>
  <si>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</si>
  <si>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</si>
  <si>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</si>
  <si>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</si>
  <si>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</si>
  <si>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</si>
  <si>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</si>
  <si>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</si>
  <si>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</si>
  <si>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</si>
  <si>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</si>
  <si>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</si>
  <si>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</si>
  <si>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</si>
  <si>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</si>
  <si>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</si>
  <si>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</si>
  <si>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</si>
  <si>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</si>
  <si>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</si>
  <si>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</si>
  <si>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</si>
  <si>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</si>
  <si>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</si>
  <si>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</si>
  <si>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</si>
  <si>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</si>
  <si>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</si>
  <si>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</si>
  <si>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</si>
  <si>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</si>
  <si>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</si>
  <si>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</si>
  <si>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</si>
  <si>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</si>
  <si>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</si>
  <si>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</si>
  <si>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</si>
  <si>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</si>
  <si>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</si>
  <si>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</si>
  <si>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</si>
  <si>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</si>
  <si>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</si>
  <si>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</si>
  <si>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</si>
  <si>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</si>
  <si>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</si>
  <si>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</si>
  <si>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</si>
  <si>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</si>
  <si>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</si>
  <si>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</si>
  <si>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</si>
  <si>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</si>
  <si>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</si>
  <si>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</si>
  <si>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</si>
  <si>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</si>
  <si>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</si>
  <si>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</si>
  <si>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</si>
  <si>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</si>
  <si>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</si>
  <si>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</si>
  <si>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</si>
  <si>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</si>
  <si>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</si>
  <si>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</si>
  <si>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</si>
  <si>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</si>
  <si>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</si>
  <si>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</si>
  <si>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</si>
  <si>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</si>
  <si>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</si>
  <si>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</si>
  <si>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</si>
  <si>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</si>
  <si>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</si>
  <si>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</si>
  <si>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</si>
  <si>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</si>
  <si>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</si>
  <si>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</si>
  <si>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</si>
  <si>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</si>
  <si>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</si>
  <si>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</si>
  <si>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</si>
  <si>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</si>
  <si>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</si>
  <si>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</si>
  <si>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</si>
  <si>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</si>
  <si>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</si>
  <si>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</si>
  <si>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</si>
  <si>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</si>
  <si>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</si>
  <si>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</si>
  <si>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</si>
  <si>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</si>
  <si>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</si>
  <si>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</si>
  <si>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</si>
  <si>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</si>
  <si>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</si>
  <si>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</si>
  <si>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</si>
  <si>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</si>
  <si>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</si>
  <si>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</si>
  <si>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</si>
  <si>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</si>
  <si>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</si>
  <si>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</si>
  <si>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</si>
  <si>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</si>
  <si>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</si>
  <si>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</si>
  <si>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</si>
  <si>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</si>
  <si>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</si>
  <si>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</si>
  <si>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</si>
  <si>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</si>
  <si>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</si>
  <si>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</si>
  <si>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</si>
  <si>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</si>
  <si>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</si>
  <si>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</si>
  <si>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</si>
  <si>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</si>
  <si>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</si>
  <si>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</si>
  <si>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</si>
  <si>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</si>
  <si>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</si>
  <si>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</si>
  <si>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</si>
  <si>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</si>
  <si>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</si>
  <si>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</si>
  <si>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</si>
  <si>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</si>
  <si>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</si>
  <si>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</si>
  <si>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</si>
  <si>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</si>
  <si>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</si>
  <si>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</si>
  <si>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</si>
  <si>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</si>
  <si>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</si>
  <si>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</si>
  <si>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</si>
  <si>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</si>
  <si>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</si>
  <si>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</si>
  <si>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</si>
  <si>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</si>
  <si>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</si>
  <si>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</si>
  <si>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</si>
  <si>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</si>
  <si>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</si>
  <si>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</si>
  <si>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</si>
  <si>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</si>
  <si>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</si>
  <si>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</si>
  <si>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</si>
  <si>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</si>
  <si>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</si>
  <si>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</si>
  <si>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</si>
  <si>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</si>
  <si>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</si>
  <si>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</si>
  <si>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</si>
  <si>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</si>
  <si>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</si>
  <si>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</si>
  <si>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</si>
  <si>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</si>
  <si>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</si>
  <si>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</si>
  <si>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</si>
  <si>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</si>
  <si>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</si>
  <si>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</si>
  <si>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</si>
  <si>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</si>
  <si>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</si>
  <si>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</si>
  <si>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</si>
  <si>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</si>
  <si>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</si>
  <si>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</si>
  <si>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</si>
  <si>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</si>
  <si>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</si>
  <si>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</si>
  <si>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</si>
  <si>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</si>
  <si>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</si>
  <si>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</si>
  <si>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</si>
  <si>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</si>
  <si>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</si>
  <si>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</si>
  <si>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</si>
  <si>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</si>
  <si>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</si>
  <si>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</si>
  <si>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</si>
  <si>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</si>
  <si>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</si>
  <si>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</si>
  <si>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</si>
  <si>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</si>
  <si>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</si>
  <si>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</si>
  <si>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</si>
  <si>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</si>
  <si>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</si>
  <si>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</si>
  <si>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</si>
  <si>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</si>
  <si>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</si>
  <si>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</si>
  <si>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</si>
  <si>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</si>
  <si>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</si>
  <si>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</si>
  <si>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</si>
  <si>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</si>
  <si>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</si>
  <si>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</si>
  <si>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</si>
  <si>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</si>
  <si>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</si>
  <si>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</si>
  <si>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</si>
  <si>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</si>
  <si>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</si>
  <si>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</si>
  <si>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</si>
  <si>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</si>
  <si>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</si>
  <si>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</si>
  <si>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</si>
  <si>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</si>
  <si>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</si>
  <si>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</si>
  <si>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</si>
  <si>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</si>
  <si>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</si>
  <si>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</si>
  <si>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</si>
  <si>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</si>
  <si>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</si>
  <si>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</si>
  <si>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</si>
  <si>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</si>
  <si>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</si>
  <si>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</si>
  <si>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</si>
  <si>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</si>
  <si>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</si>
  <si>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</si>
  <si>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</si>
  <si>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</si>
  <si>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</si>
  <si>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</si>
  <si>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</si>
  <si>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</si>
  <si>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</si>
  <si>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</si>
  <si>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</si>
  <si>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</si>
  <si>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</si>
  <si>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</si>
  <si>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</si>
  <si>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</si>
  <si>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</si>
  <si>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</si>
  <si>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</si>
  <si>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</si>
  <si>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</si>
  <si>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</si>
  <si>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</si>
  <si>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</si>
  <si>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</si>
  <si>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</si>
  <si>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</si>
  <si>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</si>
  <si>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</si>
  <si>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</si>
  <si>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</si>
  <si>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</si>
  <si>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</si>
  <si>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</si>
  <si>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</si>
  <si>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</si>
  <si>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</si>
  <si>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</si>
  <si>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</si>
  <si>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</si>
  <si>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</si>
  <si>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</si>
  <si>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</si>
  <si>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</si>
  <si>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</si>
  <si>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</si>
  <si>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</si>
  <si>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</si>
  <si>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</si>
  <si>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</si>
  <si>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</si>
  <si>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</si>
  <si>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</si>
  <si>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</si>
  <si>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</si>
  <si>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</si>
  <si>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</si>
  <si>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</si>
  <si>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</si>
  <si>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</si>
  <si>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</si>
  <si>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</si>
  <si>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</si>
  <si>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</si>
  <si>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</si>
  <si>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</si>
  <si>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</si>
  <si>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</si>
  <si>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</si>
  <si>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</si>
  <si>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</si>
  <si>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</si>
  <si>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</si>
  <si>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</si>
  <si>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</si>
  <si>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</si>
  <si>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</si>
  <si>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</si>
  <si>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</si>
  <si>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</si>
  <si>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</si>
  <si>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</si>
  <si>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</si>
  <si>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</si>
  <si>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</si>
  <si>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</si>
  <si>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</si>
  <si>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</si>
  <si>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</si>
  <si>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</si>
  <si>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</si>
  <si>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</si>
  <si>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</si>
  <si>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</si>
  <si>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</si>
  <si>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</si>
  <si>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</si>
  <si>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</si>
  <si>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</si>
  <si>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</si>
  <si>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</si>
  <si>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</si>
  <si>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</si>
  <si>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</si>
  <si>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</si>
  <si>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</si>
  <si>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</si>
  <si>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</si>
  <si>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</si>
  <si>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</si>
  <si>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</si>
  <si>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</si>
  <si>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</si>
  <si>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</si>
  <si>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</si>
  <si>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</si>
  <si>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</si>
  <si>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</si>
  <si>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</si>
  <si>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</si>
  <si>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</si>
  <si>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</si>
  <si>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</si>
  <si>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</si>
  <si>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</si>
  <si>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</si>
  <si>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</si>
  <si>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</si>
  <si>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</si>
  <si>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</si>
  <si>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</si>
  <si>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</si>
  <si>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</si>
  <si>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</si>
  <si>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</si>
  <si>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</si>
  <si>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</si>
  <si>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</si>
  <si>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</si>
  <si>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</si>
  <si>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</si>
  <si>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</si>
  <si>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</si>
  <si>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</si>
  <si>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</si>
  <si>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</si>
  <si>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</si>
  <si>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</si>
  <si>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</si>
  <si>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</si>
  <si>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</si>
  <si>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</si>
  <si>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</si>
  <si>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</si>
  <si>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</si>
  <si>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</si>
  <si>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</si>
  <si>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</si>
  <si>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</si>
  <si>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</si>
  <si>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</si>
  <si>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</si>
  <si>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</si>
  <si>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</si>
  <si>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</si>
  <si>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</si>
  <si>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</si>
  <si>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</si>
  <si>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</si>
  <si>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</si>
  <si>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</si>
  <si>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</si>
  <si>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</si>
  <si>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</si>
  <si>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</si>
  <si>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</si>
  <si>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</si>
  <si>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</si>
  <si>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</si>
  <si>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</si>
  <si>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</si>
  <si>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</si>
  <si>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</si>
  <si>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</si>
  <si>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</si>
  <si>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</si>
  <si>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</si>
  <si>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</si>
  <si>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</si>
  <si>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</si>
  <si>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</si>
  <si>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</si>
  <si>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</si>
  <si>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</si>
  <si>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</si>
  <si>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</si>
  <si>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</si>
  <si>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</si>
  <si>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</si>
  <si>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</si>
  <si>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</si>
  <si>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</si>
  <si>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</si>
  <si>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</si>
  <si>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</si>
  <si>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</si>
  <si>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</si>
  <si>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</si>
  <si>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</si>
  <si>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</si>
  <si>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</si>
  <si>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</si>
  <si>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</si>
  <si>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</si>
  <si>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</si>
  <si>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</si>
  <si>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</si>
  <si>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</si>
  <si>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</si>
  <si>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</si>
  <si>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</si>
  <si>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</si>
  <si>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</si>
  <si>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</si>
  <si>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</si>
  <si>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</si>
  <si>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</si>
  <si>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</si>
  <si>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</si>
  <si>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</si>
  <si>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</si>
  <si>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</si>
  <si>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</si>
  <si>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</si>
  <si>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</si>
  <si>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</si>
  <si>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</si>
  <si>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</si>
  <si>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</si>
  <si>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</si>
  <si>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</si>
  <si>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</si>
  <si>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</si>
  <si>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</si>
  <si>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</si>
  <si>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</si>
  <si>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</si>
  <si>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</si>
  <si>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</si>
  <si>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</si>
  <si>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</si>
  <si>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</si>
  <si>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</si>
  <si>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</si>
  <si>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</si>
  <si>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</si>
  <si>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</si>
  <si>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</si>
  <si>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</si>
  <si>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</si>
  <si>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</si>
  <si>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</si>
  <si>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</si>
  <si>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</si>
  <si>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</si>
  <si>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</si>
  <si>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</si>
  <si>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</si>
  <si>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</si>
  <si>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</si>
  <si>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</si>
  <si>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</si>
  <si>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</si>
  <si>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</si>
  <si>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</si>
  <si>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</si>
  <si>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</si>
  <si>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</si>
  <si>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</si>
  <si>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</si>
  <si>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</si>
  <si>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</si>
  <si>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</si>
  <si>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</si>
  <si>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</si>
  <si>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</si>
  <si>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</si>
  <si>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</si>
  <si>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</si>
  <si>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</si>
  <si>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</si>
  <si>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</si>
  <si>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</si>
  <si>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</si>
  <si>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</si>
  <si>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</si>
  <si>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</si>
  <si>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</si>
  <si>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</si>
  <si>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</si>
  <si>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</si>
  <si>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</si>
  <si>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</si>
  <si>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</si>
  <si>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</si>
  <si>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</si>
  <si>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</si>
  <si>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</si>
  <si>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</si>
  <si>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</si>
  <si>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</si>
  <si>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</si>
  <si>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</si>
  <si>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</si>
  <si>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</si>
  <si>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</si>
  <si>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</si>
  <si>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</si>
  <si>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</si>
  <si>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</si>
  <si>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</si>
  <si>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</si>
  <si>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</si>
  <si>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</si>
  <si>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</si>
  <si>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</si>
  <si>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</si>
  <si>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</si>
  <si>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</si>
  <si>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</si>
  <si>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</si>
  <si>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</si>
  <si>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</si>
  <si>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</si>
  <si>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</si>
  <si>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</si>
  <si>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</si>
  <si>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</si>
  <si>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</si>
  <si>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</si>
  <si>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</si>
  <si>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</si>
  <si>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</si>
  <si>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</si>
  <si>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</si>
  <si>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</si>
  <si>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</si>
  <si>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</si>
  <si>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</si>
  <si>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</si>
  <si>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</si>
  <si>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</si>
  <si>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</si>
  <si>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</si>
  <si>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</si>
  <si>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</si>
  <si>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</si>
  <si>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</si>
  <si>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</si>
  <si>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</si>
  <si>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</si>
  <si>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</si>
  <si>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</si>
  <si>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</si>
  <si>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</si>
  <si>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</si>
  <si>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</si>
  <si>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</si>
  <si>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</si>
  <si>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</si>
  <si>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</si>
  <si>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</si>
  <si>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</si>
  <si>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</si>
  <si>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</si>
  <si>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</si>
  <si>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</si>
  <si>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</si>
  <si>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</si>
  <si>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</si>
  <si>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</si>
  <si>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</si>
  <si>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</si>
  <si>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</si>
  <si>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</si>
  <si>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</si>
  <si>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</si>
  <si>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</si>
  <si>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</si>
  <si>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</si>
  <si>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</si>
  <si>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</si>
  <si>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</si>
  <si>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</si>
  <si>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</si>
  <si>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</si>
  <si>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</si>
  <si>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</si>
  <si>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</si>
  <si>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</si>
  <si>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</si>
  <si>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</si>
  <si>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</si>
  <si>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</si>
  <si>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</si>
  <si>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</si>
  <si>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</si>
  <si>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</si>
  <si>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</si>
  <si>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</si>
  <si>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</si>
  <si>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</si>
  <si>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</si>
  <si>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</si>
  <si>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</si>
  <si>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</si>
  <si>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</si>
  <si>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</si>
  <si>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</si>
  <si>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</si>
  <si>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</si>
  <si>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</si>
  <si>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</si>
  <si>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</si>
  <si>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</si>
  <si>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</si>
  <si>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</si>
  <si>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</si>
  <si>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</si>
  <si>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</si>
  <si>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</si>
  <si>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</si>
  <si>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</si>
  <si>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</si>
  <si>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</si>
  <si>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</si>
  <si>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</si>
  <si>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</si>
  <si>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</si>
  <si>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</si>
  <si>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</si>
  <si>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</si>
  <si>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</si>
  <si>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</si>
  <si>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</si>
  <si>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</si>
  <si>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</si>
  <si>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</si>
  <si>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</si>
  <si>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</si>
  <si>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</si>
  <si>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</si>
  <si>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</si>
  <si>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</si>
  <si>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</si>
  <si>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</si>
  <si>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</si>
  <si>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</si>
  <si>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</si>
  <si>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</si>
  <si>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</si>
  <si>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</si>
  <si>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</si>
  <si>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</si>
  <si>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</si>
  <si>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</si>
  <si>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</si>
  <si>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</si>
  <si>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</si>
  <si>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</si>
  <si>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</si>
  <si>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</si>
  <si>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</si>
  <si>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</si>
  <si>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</si>
  <si>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</si>
  <si>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</si>
  <si>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</si>
  <si>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</si>
  <si>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</si>
  <si>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</si>
  <si>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</si>
  <si>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</si>
  <si>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</si>
  <si>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</si>
  <si>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</si>
  <si>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</si>
  <si>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</si>
  <si>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</si>
  <si>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</si>
  <si>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</si>
  <si>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</si>
  <si>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</si>
  <si>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</si>
  <si>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</si>
  <si>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</si>
  <si>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</si>
  <si>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</si>
  <si>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</si>
  <si>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</si>
  <si>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</si>
  <si>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</si>
  <si>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</si>
  <si>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</si>
  <si>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</si>
  <si>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</si>
  <si>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</si>
  <si>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</si>
  <si>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</si>
  <si>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</si>
  <si>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</si>
  <si>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</si>
  <si>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</si>
  <si>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</si>
  <si>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</si>
  <si>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</si>
  <si>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</si>
  <si>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</si>
  <si>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</si>
  <si>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</si>
  <si>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</si>
  <si>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</si>
  <si>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</si>
  <si>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</si>
  <si>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</si>
  <si>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</si>
  <si>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</si>
  <si>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</si>
  <si>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</si>
  <si>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</si>
  <si>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</si>
  <si>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</si>
  <si>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</si>
  <si>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</si>
  <si>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</si>
  <si>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</si>
  <si>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</si>
  <si>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</si>
  <si>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</si>
  <si>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</si>
  <si>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</si>
  <si>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</si>
  <si>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</si>
  <si>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</si>
  <si>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</si>
  <si>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</si>
  <si>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</si>
  <si>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</si>
  <si>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</si>
  <si>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</si>
  <si>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</si>
  <si>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</si>
  <si>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</si>
  <si>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</si>
  <si>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</si>
  <si>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</si>
  <si>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</si>
  <si>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</si>
  <si>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</si>
  <si>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</si>
  <si>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</si>
  <si>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</si>
  <si>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</si>
  <si>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</si>
  <si>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</si>
  <si>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</si>
  <si>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</si>
  <si>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</si>
  <si>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</si>
  <si>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</si>
  <si>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</si>
  <si>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</si>
  <si>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</si>
  <si>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</si>
  <si>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</si>
  <si>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</si>
  <si>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</si>
  <si>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</si>
  <si>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</si>
  <si>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</si>
  <si>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</si>
  <si>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</si>
  <si>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</si>
  <si>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</si>
  <si>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</si>
  <si>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</si>
  <si>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</si>
  <si>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</si>
  <si>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</si>
  <si>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</si>
  <si>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</si>
  <si>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</si>
  <si>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</si>
  <si>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</si>
  <si>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</si>
  <si>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</si>
  <si>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</si>
  <si>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</si>
  <si>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</si>
  <si>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</si>
  <si>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</si>
  <si>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</si>
  <si>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</si>
  <si>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</si>
  <si>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</si>
  <si>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</si>
  <si>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</si>
  <si>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</si>
  <si>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</si>
  <si>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</si>
  <si>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</si>
  <si>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</si>
  <si>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</si>
  <si>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</si>
  <si>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</si>
  <si>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</si>
  <si>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</si>
  <si>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</si>
  <si>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</si>
  <si>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</si>
  <si>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</si>
  <si>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</si>
  <si>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</si>
  <si>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</si>
  <si>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</si>
  <si>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</si>
  <si>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</si>
  <si>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</si>
  <si>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</si>
  <si>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</si>
  <si>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</si>
  <si>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</si>
  <si>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</si>
  <si>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</si>
  <si>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</si>
  <si>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</si>
  <si>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</si>
  <si>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</si>
  <si>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</si>
  <si>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</si>
  <si>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</si>
  <si>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</si>
  <si>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</si>
  <si>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</si>
  <si>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</si>
  <si>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</si>
  <si>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</si>
  <si>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</si>
  <si>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</si>
  <si>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</si>
  <si>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</si>
  <si>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</si>
  <si>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</si>
  <si>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</si>
  <si>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</si>
  <si>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</si>
  <si>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</si>
  <si>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</si>
  <si>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</si>
  <si>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</si>
  <si>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</si>
  <si>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</si>
  <si>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</si>
  <si>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</si>
  <si>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</si>
  <si>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</si>
  <si>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</si>
  <si>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</si>
  <si>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</si>
  <si>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</si>
  <si>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</si>
  <si>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</si>
  <si>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</si>
  <si>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</si>
  <si>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</si>
  <si>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</si>
  <si>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</si>
  <si>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</si>
  <si>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</si>
  <si>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</si>
  <si>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</si>
  <si>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</si>
  <si>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</si>
  <si>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</si>
  <si>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</si>
  <si>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</si>
  <si>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</si>
  <si>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</si>
  <si>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</si>
  <si>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</si>
  <si>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</si>
  <si>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</si>
  <si>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</si>
  <si>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</si>
  <si>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</si>
  <si>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</si>
  <si>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</si>
  <si>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</si>
  <si>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</si>
  <si>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</si>
  <si>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</si>
  <si>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</si>
  <si>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</si>
  <si>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</si>
  <si>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</si>
  <si>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</si>
  <si>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</si>
  <si>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</si>
  <si>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</si>
  <si>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</si>
  <si>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</si>
  <si>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</si>
  <si>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</si>
  <si>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</si>
  <si>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</si>
  <si>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</si>
  <si>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</si>
  <si>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</si>
  <si>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</si>
  <si>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</si>
  <si>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</si>
  <si>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</si>
  <si>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</si>
  <si>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</si>
  <si>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</si>
  <si>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</si>
  <si>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</si>
  <si>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</si>
  <si>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</si>
  <si>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</si>
  <si>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</si>
  <si>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</si>
  <si>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</si>
  <si>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</si>
  <si>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</si>
  <si>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</si>
  <si>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</si>
  <si>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</si>
  <si>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</si>
  <si>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</si>
  <si>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</si>
  <si>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</si>
  <si>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</si>
  <si>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</si>
  <si>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</si>
  <si>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</si>
  <si>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</si>
  <si>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</si>
  <si>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</si>
  <si>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</si>
  <si>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</si>
  <si>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</si>
  <si>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</si>
  <si>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</si>
  <si>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</si>
  <si>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</si>
  <si>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</si>
  <si>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</si>
  <si>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</si>
  <si>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</si>
  <si>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</si>
  <si>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</si>
  <si>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</si>
  <si>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</si>
  <si>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</si>
  <si>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</si>
  <si>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</si>
  <si>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</si>
  <si>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</si>
  <si>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</si>
  <si>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</si>
  <si>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</si>
  <si>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</si>
  <si>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</si>
  <si>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</si>
  <si>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</si>
  <si>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</si>
  <si>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</si>
  <si>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</si>
  <si>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</si>
  <si>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</si>
  <si>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</si>
  <si>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</si>
  <si>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</si>
  <si>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</si>
  <si>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</si>
  <si>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</si>
  <si>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</si>
  <si>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</si>
  <si>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</si>
  <si>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</si>
  <si>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</si>
  <si>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</si>
  <si>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</si>
  <si>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</si>
  <si>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</si>
  <si>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</si>
  <si>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</si>
  <si>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</si>
  <si>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</si>
  <si>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</si>
  <si>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</si>
  <si>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</si>
  <si>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</si>
  <si>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</si>
  <si>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</si>
  <si>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</si>
  <si>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</si>
  <si>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</si>
  <si>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</si>
  <si>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</si>
  <si>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</si>
  <si>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</si>
  <si>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</si>
  <si>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</si>
  <si>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</si>
  <si>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</si>
  <si>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</si>
  <si>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</si>
  <si>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</si>
  <si>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</si>
  <si>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</si>
  <si>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</si>
  <si>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</si>
  <si>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</si>
  <si>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</si>
  <si>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</si>
  <si>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</si>
  <si>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</si>
  <si>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</si>
  <si>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</si>
  <si>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</si>
  <si>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</si>
  <si>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</si>
  <si>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</si>
  <si>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</si>
  <si>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</si>
  <si>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</si>
  <si>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</si>
  <si>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</si>
  <si>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</si>
  <si>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</si>
  <si>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</si>
  <si>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</si>
  <si>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</si>
  <si>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</si>
  <si>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</si>
  <si>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</si>
  <si>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</si>
  <si>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</si>
  <si>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</si>
  <si>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</si>
  <si>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</si>
  <si>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</si>
  <si>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</si>
  <si>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</si>
  <si>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</si>
  <si>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</si>
  <si>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</si>
  <si>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</si>
  <si>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</si>
  <si>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</si>
  <si>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</si>
  <si>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</si>
  <si>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</si>
  <si>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</si>
  <si>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</si>
  <si>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</si>
  <si>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</si>
  <si>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</si>
  <si>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</si>
  <si>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</si>
  <si>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</si>
  <si>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</si>
  <si>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</si>
  <si>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</si>
  <si>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</si>
  <si>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</si>
  <si>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</si>
  <si>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</si>
  <si>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</si>
  <si>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</si>
  <si>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</si>
  <si>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</si>
  <si>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</si>
  <si>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</si>
  <si>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</si>
  <si>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</si>
  <si>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</si>
  <si>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</si>
  <si>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</si>
  <si>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</si>
  <si>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</si>
  <si>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</si>
  <si>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</si>
  <si>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</si>
  <si>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</si>
  <si>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</si>
  <si>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</si>
  <si>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</si>
  <si>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</si>
  <si>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</si>
  <si>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</si>
  <si>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</si>
  <si>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</si>
  <si>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</si>
  <si>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</si>
  <si>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</si>
  <si>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</si>
  <si>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</si>
  <si>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</si>
  <si>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</si>
  <si>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</si>
  <si>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</si>
  <si>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</si>
  <si>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</si>
  <si>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</si>
  <si>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</si>
  <si>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</si>
  <si>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</si>
  <si>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</si>
  <si>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</si>
  <si>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</si>
  <si>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</si>
  <si>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</si>
  <si>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</si>
  <si>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</si>
  <si>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</si>
  <si>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</si>
  <si>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</si>
  <si>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</si>
  <si>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</si>
  <si>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</si>
  <si>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</si>
  <si>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</si>
  <si>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</si>
  <si>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</si>
  <si>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</si>
  <si>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</si>
  <si>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</si>
  <si>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</si>
  <si>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</si>
  <si>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</si>
  <si>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</si>
  <si>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</si>
  <si>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</si>
  <si>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</si>
  <si>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</si>
  <si>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</si>
  <si>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</si>
  <si>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</si>
  <si>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</si>
  <si>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</si>
  <si>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</si>
  <si>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</si>
  <si>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</si>
  <si>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</si>
  <si>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</si>
  <si>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</si>
  <si>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</si>
  <si>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</si>
  <si>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</si>
  <si>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</si>
  <si>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</si>
  <si>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</si>
  <si>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</si>
  <si>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</si>
  <si>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</si>
  <si>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</si>
  <si>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</si>
  <si>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</si>
  <si>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</si>
  <si>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</si>
  <si>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</si>
  <si>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</si>
  <si>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</si>
  <si>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</si>
  <si>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</si>
  <si>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</si>
  <si>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</si>
  <si>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</si>
  <si>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</si>
  <si>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</si>
  <si>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</si>
  <si>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</si>
  <si>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</si>
  <si>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</si>
  <si>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</si>
  <si>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</si>
  <si>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</si>
  <si>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</si>
  <si>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</si>
  <si>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</si>
  <si>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</si>
  <si>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</si>
  <si>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</si>
  <si>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</si>
  <si>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</si>
  <si>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</si>
  <si>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</si>
  <si>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</si>
  <si>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</si>
  <si>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</si>
  <si>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</si>
  <si>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</si>
  <si>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</si>
  <si>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</si>
  <si>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</si>
  <si>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</si>
  <si>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</si>
  <si>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</si>
  <si>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</si>
  <si>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</si>
  <si>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</si>
  <si>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</si>
  <si>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</si>
  <si>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</si>
  <si>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</si>
  <si>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</si>
  <si>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</si>
  <si>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</si>
  <si>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</si>
  <si>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</si>
  <si>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</si>
  <si>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</si>
  <si>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</si>
  <si>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</si>
  <si>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</si>
  <si>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</si>
  <si>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</si>
  <si>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</si>
  <si>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</si>
  <si>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</si>
  <si>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</si>
  <si>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</si>
  <si>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</si>
  <si>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</si>
  <si>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</si>
  <si>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</si>
  <si>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</si>
  <si>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</si>
  <si>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</si>
  <si>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</si>
  <si>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</si>
  <si>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</si>
  <si>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</si>
  <si>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</si>
  <si>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</si>
  <si>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</si>
  <si>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</si>
  <si>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</si>
  <si>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</si>
  <si>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</si>
  <si>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</si>
  <si>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</si>
  <si>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</si>
  <si>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</si>
  <si>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</si>
  <si>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</si>
  <si>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</si>
  <si>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</si>
  <si>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</si>
  <si>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</si>
  <si>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</si>
  <si>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</si>
  <si>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</si>
  <si>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</si>
  <si>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</si>
  <si>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</si>
  <si>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</si>
  <si>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</si>
  <si>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</si>
  <si>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</si>
  <si>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</si>
  <si>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</si>
  <si>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</si>
  <si>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</si>
  <si>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</si>
  <si>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</si>
  <si>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</si>
  <si>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</si>
  <si>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</si>
  <si>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</si>
  <si>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</si>
  <si>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</si>
  <si>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</si>
  <si>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</si>
  <si>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</si>
  <si>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</si>
  <si>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</si>
  <si>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</si>
  <si>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</si>
  <si>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</si>
  <si>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</si>
  <si>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</si>
  <si>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</si>
  <si>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</si>
  <si>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</si>
  <si>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</si>
  <si>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</si>
  <si>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</si>
  <si>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</si>
  <si>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</si>
  <si>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</si>
  <si>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</si>
  <si>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</si>
  <si>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</si>
  <si>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</si>
  <si>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</si>
  <si>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</si>
  <si>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</si>
  <si>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</si>
  <si>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</si>
  <si>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</si>
  <si>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</si>
  <si>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</si>
  <si>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</si>
  <si>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</si>
  <si>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</si>
  <si>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</si>
  <si>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</si>
  <si>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</si>
  <si>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</si>
  <si>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</si>
  <si>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</si>
  <si>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</si>
  <si>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</si>
  <si>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</si>
  <si>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</si>
  <si>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</si>
  <si>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</si>
  <si>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</si>
  <si>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</si>
  <si>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</si>
  <si>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</si>
  <si>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</si>
  <si>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</si>
  <si>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</si>
  <si>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</si>
  <si>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</si>
  <si>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</si>
  <si>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</si>
  <si>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</si>
  <si>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</si>
  <si>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</si>
  <si>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</si>
  <si>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</si>
  <si>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</si>
  <si>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</si>
  <si>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</si>
  <si>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</si>
  <si>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</si>
  <si>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</si>
  <si>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</si>
  <si>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</si>
  <si>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</si>
  <si>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</si>
  <si>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</si>
  <si>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</si>
  <si>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</si>
  <si>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</si>
  <si>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</si>
  <si>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</si>
  <si>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</si>
  <si>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</si>
  <si>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</si>
  <si>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</si>
  <si>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</si>
  <si>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</si>
  <si>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</si>
  <si>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</si>
  <si>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</si>
  <si>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</si>
  <si>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</si>
  <si>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</si>
  <si>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</si>
  <si>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</si>
  <si>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</si>
  <si>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</si>
  <si>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</si>
  <si>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</si>
  <si>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</si>
  <si>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</si>
  <si>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</si>
  <si>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</si>
  <si>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</si>
  <si>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</si>
  <si>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</si>
  <si>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</si>
  <si>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</si>
  <si>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</si>
  <si>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</si>
  <si>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</si>
  <si>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</si>
  <si>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</si>
  <si>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</si>
  <si>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</si>
  <si>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</si>
  <si>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</si>
  <si>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</si>
  <si>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</si>
  <si>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</si>
  <si>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</si>
  <si>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</si>
  <si>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</si>
  <si>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</si>
  <si>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</si>
  <si>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</si>
  <si>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</si>
  <si>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</si>
  <si>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</si>
  <si>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</si>
  <si>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</si>
  <si>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</si>
  <si>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</si>
  <si>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</si>
  <si>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</si>
  <si>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</si>
  <si>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</si>
  <si>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</si>
  <si>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</si>
  <si>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</si>
  <si>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</si>
  <si>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</si>
  <si>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</si>
  <si>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</si>
  <si>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</si>
  <si>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</si>
  <si>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</si>
  <si>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</si>
  <si>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</si>
  <si>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</si>
  <si>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</si>
  <si>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</si>
  <si>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</si>
  <si>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</si>
  <si>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</si>
  <si>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</si>
  <si>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</si>
  <si>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</si>
  <si>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</si>
  <si>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</si>
  <si>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</si>
  <si>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</si>
  <si>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</si>
  <si>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</si>
  <si>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</si>
  <si>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</si>
  <si>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</si>
  <si>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</si>
  <si>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</si>
  <si>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</si>
  <si>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</si>
  <si>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</si>
  <si>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</si>
  <si>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</si>
  <si>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</si>
  <si>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</si>
  <si>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</si>
  <si>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</si>
  <si>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</si>
  <si>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</si>
  <si>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</si>
  <si>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</si>
  <si>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</si>
  <si>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</si>
  <si>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</si>
  <si>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</si>
  <si>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</si>
  <si>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</si>
  <si>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</si>
  <si>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</si>
  <si>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</si>
  <si>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</si>
  <si>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</si>
  <si>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</si>
  <si>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</si>
  <si>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</si>
  <si>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</si>
  <si>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</si>
  <si>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</si>
  <si>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</si>
  <si>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</si>
  <si>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</si>
  <si>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</si>
  <si>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</si>
  <si>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</si>
  <si>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</si>
  <si>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</si>
  <si>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</si>
  <si>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</si>
  <si>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</si>
  <si>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</si>
  <si>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</si>
  <si>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</si>
  <si>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</si>
  <si>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</si>
  <si>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</si>
  <si>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</si>
  <si>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</si>
  <si>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</si>
  <si>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</si>
  <si>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</si>
  <si>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</si>
  <si>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</si>
  <si>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</si>
  <si>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</si>
  <si>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</si>
  <si>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</si>
  <si>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</si>
  <si>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</si>
  <si>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</si>
  <si>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</si>
  <si>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</si>
  <si>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</si>
  <si>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</si>
  <si>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</si>
  <si>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</si>
  <si>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</si>
  <si>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</si>
  <si>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</si>
  <si>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</si>
  <si>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</si>
  <si>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</si>
  <si>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</si>
  <si>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</si>
  <si>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</si>
  <si>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</si>
  <si>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</si>
  <si>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</si>
  <si>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</si>
  <si>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</si>
  <si>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</si>
  <si>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</si>
  <si>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</si>
  <si>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</si>
  <si>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</si>
  <si>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</si>
  <si>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</si>
  <si>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</si>
  <si>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</si>
  <si>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</si>
  <si>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</si>
  <si>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</si>
  <si>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</si>
  <si>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</si>
  <si>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</si>
  <si>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</si>
  <si>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</si>
  <si>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</si>
  <si>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</si>
  <si>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</si>
  <si>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</si>
  <si>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</si>
  <si>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</si>
  <si>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</si>
  <si>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</si>
  <si>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</si>
  <si>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</si>
  <si>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</si>
  <si>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</si>
  <si>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</si>
  <si>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</si>
  <si>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</si>
  <si>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</si>
  <si>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</si>
  <si>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</si>
  <si>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</si>
  <si>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</si>
  <si>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</si>
  <si>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</si>
  <si>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</si>
  <si>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</si>
  <si>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</si>
  <si>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</si>
  <si>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</si>
  <si>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</si>
  <si>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</si>
  <si>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</si>
  <si>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</si>
  <si>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</si>
  <si>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</si>
  <si>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</si>
  <si>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</si>
  <si>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</si>
  <si>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</si>
  <si>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</si>
  <si>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</si>
  <si>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</si>
  <si>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</si>
  <si>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</si>
  <si>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</si>
  <si>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</si>
  <si>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</si>
  <si>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</si>
  <si>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</si>
  <si>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</si>
  <si>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</si>
  <si>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</si>
  <si>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</si>
  <si>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</si>
  <si>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</si>
  <si>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</si>
  <si>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</si>
  <si>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</si>
  <si>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</si>
  <si>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</si>
  <si>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</si>
  <si>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</si>
  <si>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</si>
  <si>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</si>
  <si>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</si>
  <si>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</si>
  <si>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</si>
  <si>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</si>
  <si>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</si>
  <si>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</si>
  <si>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</si>
  <si>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</si>
  <si>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</si>
  <si>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</si>
  <si>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</si>
  <si>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</si>
  <si>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</si>
  <si>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</si>
  <si>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</si>
  <si>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</si>
  <si>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</si>
  <si>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</si>
  <si>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</si>
  <si>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</si>
  <si>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</si>
  <si>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</si>
  <si>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</si>
  <si>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</si>
  <si>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</si>
  <si>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</si>
  <si>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</si>
  <si>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</si>
  <si>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</si>
  <si>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</si>
  <si>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</si>
  <si>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</si>
  <si>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</si>
  <si>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</si>
  <si>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</si>
  <si>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</si>
  <si>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</si>
  <si>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</si>
  <si>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</si>
  <si>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</si>
  <si>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</si>
  <si>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</si>
  <si>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</si>
  <si>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</si>
  <si>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</si>
  <si>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</si>
  <si>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</si>
  <si>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</si>
  <si>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</si>
  <si>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</si>
  <si>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</si>
  <si>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</si>
  <si>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</si>
  <si>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</si>
  <si>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</si>
  <si>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</si>
  <si>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</si>
  <si>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</si>
  <si>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</si>
  <si>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</si>
  <si>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</si>
  <si>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</si>
  <si>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</si>
  <si>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</si>
  <si>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</si>
  <si>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</si>
  <si>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</si>
  <si>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</si>
  <si>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</si>
  <si>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</si>
  <si>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</si>
  <si>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</si>
  <si>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</si>
  <si>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</si>
  <si>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</si>
  <si>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</si>
  <si>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</si>
  <si>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</si>
  <si>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</si>
  <si>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</si>
  <si>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</si>
  <si>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</si>
  <si>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</si>
  <si>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</si>
  <si>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</si>
  <si>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</si>
  <si>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</si>
  <si>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</si>
  <si>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</si>
  <si>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</si>
  <si>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</si>
  <si>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</si>
  <si>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</si>
  <si>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</si>
  <si>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</si>
  <si>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</si>
  <si>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</si>
  <si>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</si>
  <si>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</si>
  <si>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</si>
  <si>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</si>
  <si>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</si>
  <si>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</si>
  <si>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</si>
  <si>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</si>
  <si>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</si>
  <si>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</si>
  <si>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</si>
  <si>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</si>
  <si>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</si>
  <si>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</si>
  <si>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</si>
  <si>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</si>
  <si>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</si>
  <si>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</si>
  <si>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</si>
  <si>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</si>
  <si>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</si>
  <si>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</si>
  <si>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</si>
  <si>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</si>
  <si>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</si>
  <si>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</si>
  <si>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</si>
  <si>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</si>
  <si>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</si>
  <si>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</si>
  <si>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</si>
  <si>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</si>
  <si>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</si>
  <si>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</si>
  <si>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</si>
  <si>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</si>
  <si>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</si>
  <si>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</si>
  <si>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</si>
  <si>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</si>
  <si>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</si>
  <si>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</si>
  <si>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</si>
  <si>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</si>
  <si>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</si>
  <si>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</si>
  <si>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</si>
  <si>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</si>
  <si>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</si>
  <si>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</si>
  <si>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</si>
  <si>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</si>
  <si>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</si>
  <si>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</si>
  <si>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</si>
  <si>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</si>
  <si>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</si>
  <si>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</si>
  <si>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</si>
  <si>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</si>
  <si>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</si>
  <si>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</si>
  <si>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</si>
  <si>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</si>
  <si>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</si>
  <si>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</si>
  <si>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</si>
  <si>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</si>
  <si>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</si>
  <si>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</si>
  <si>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</si>
  <si>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</si>
  <si>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</si>
  <si>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</si>
  <si>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</si>
  <si>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</si>
  <si>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</si>
  <si>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</si>
  <si>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</si>
  <si>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</si>
  <si>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</si>
  <si>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</si>
  <si>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</si>
  <si>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</si>
  <si>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</si>
  <si>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</si>
  <si>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</si>
  <si>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</si>
  <si>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</si>
  <si>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</si>
  <si>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</si>
  <si>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</si>
  <si>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</si>
  <si>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</si>
  <si>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</si>
  <si>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</si>
  <si>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</si>
  <si>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</si>
  <si>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</si>
  <si>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</si>
  <si>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</si>
  <si>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</si>
  <si>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</si>
  <si>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</si>
  <si>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</si>
  <si>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</si>
  <si>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</si>
  <si>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</si>
  <si>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</si>
  <si>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</si>
  <si>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</si>
  <si>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</si>
  <si>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</si>
  <si>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</si>
  <si>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</si>
  <si>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</si>
  <si>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</si>
  <si>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</si>
  <si>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</si>
  <si>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</si>
  <si>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</si>
  <si>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</si>
  <si>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</si>
  <si>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</si>
  <si>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</si>
  <si>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</si>
  <si>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</si>
  <si>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</si>
  <si>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</si>
  <si>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</si>
  <si>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</si>
  <si>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</si>
  <si>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</si>
  <si>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</si>
  <si>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</si>
  <si>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</si>
  <si>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</si>
  <si>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</si>
  <si>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</si>
  <si>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</si>
  <si>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</si>
  <si>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</si>
  <si>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</si>
  <si>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</si>
  <si>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</si>
  <si>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</si>
  <si>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</si>
  <si>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</si>
  <si>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</si>
  <si>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</si>
  <si>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</si>
  <si>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</si>
  <si>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</si>
  <si>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</si>
  <si>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</si>
  <si>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</si>
  <si>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</si>
  <si>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</si>
  <si>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</si>
  <si>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</si>
  <si>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</si>
  <si>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</si>
  <si>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</si>
  <si>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</si>
  <si>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</si>
  <si>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</si>
  <si>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</si>
  <si>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</si>
  <si>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</si>
  <si>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</si>
  <si>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</si>
  <si>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</si>
  <si>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</si>
  <si>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</si>
  <si>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</si>
  <si>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</si>
  <si>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</si>
  <si>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</si>
  <si>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</si>
  <si>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</si>
  <si>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</si>
  <si>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</si>
  <si>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</si>
  <si>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</si>
  <si>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</si>
  <si>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</si>
  <si>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</si>
  <si>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</si>
  <si>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</si>
  <si>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</si>
  <si>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</si>
  <si>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</si>
  <si>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</si>
  <si>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</si>
  <si>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</si>
  <si>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</si>
  <si>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</si>
  <si>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</si>
  <si>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</si>
  <si>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</si>
  <si>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</si>
  <si>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</si>
  <si>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</si>
  <si>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</si>
  <si>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</si>
  <si>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</si>
  <si>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</si>
  <si>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</si>
  <si>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</si>
  <si>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</si>
  <si>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</si>
  <si>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</si>
  <si>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</si>
  <si>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</si>
  <si>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</si>
  <si>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</si>
  <si>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</si>
  <si>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</si>
  <si>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</si>
  <si>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</si>
  <si>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</si>
  <si>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</si>
  <si>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</si>
  <si>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</si>
  <si>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</si>
  <si>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</si>
  <si>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</si>
  <si>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</si>
  <si>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</si>
  <si>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</si>
  <si>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</si>
  <si>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</si>
  <si>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</si>
  <si>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</si>
  <si>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</si>
  <si>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</si>
  <si>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</si>
  <si>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</si>
  <si>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</si>
  <si>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</si>
  <si>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</si>
  <si>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</si>
  <si>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</si>
  <si>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</si>
  <si>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</si>
  <si>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</si>
  <si>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</si>
  <si>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</si>
  <si>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</si>
  <si>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</si>
  <si>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</si>
  <si>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</si>
  <si>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</si>
  <si>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</si>
  <si>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</si>
  <si>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</si>
  <si>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</si>
  <si>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</si>
  <si>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</si>
  <si>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</si>
  <si>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</si>
  <si>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</si>
  <si>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</si>
  <si>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</si>
  <si>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</si>
  <si>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</si>
  <si>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</si>
  <si>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</si>
  <si>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</si>
  <si>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</si>
  <si>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</si>
  <si>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</si>
  <si>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</si>
  <si>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</si>
  <si>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</si>
  <si>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</si>
  <si>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</si>
  <si>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</si>
  <si>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</si>
  <si>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</si>
  <si>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</si>
  <si>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</si>
  <si>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</si>
  <si>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</si>
  <si>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</si>
  <si>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</si>
  <si>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</si>
  <si>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</si>
  <si>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</si>
  <si>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</si>
  <si>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</si>
  <si>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</si>
  <si>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</si>
  <si>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</si>
  <si>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</si>
  <si>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</si>
  <si>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</si>
  <si>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</si>
  <si>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</si>
  <si>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</si>
  <si>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</si>
  <si>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</si>
  <si>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</si>
  <si>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</si>
  <si>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</si>
  <si>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</si>
  <si>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</si>
  <si>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 , complain number (2903877734)</t>
  </si>
  <si>
    <t xml:space="preserve">TT-20251029-01947, witing for separate TT </t>
  </si>
  <si>
    <t>Sceco blackout at HAJ area and teams secure the HUB sites by PGs , complain number (2903877740)</t>
  </si>
  <si>
    <t>Team facing access issue as site located near Jable Rehma and no access by car</t>
  </si>
  <si>
    <t>PCM-20251029-00002452</t>
  </si>
  <si>
    <t>Site Team facing access issue as site located near Jable Rehma and no access by car</t>
  </si>
  <si>
    <t>PCM-20251029-00002522</t>
  </si>
  <si>
    <t>Site located in police camp and no access by car</t>
  </si>
  <si>
    <t>PCM-20251029-00002539</t>
  </si>
  <si>
    <t>Site located in kidana project and access issue</t>
  </si>
  <si>
    <t>PCM-20251029-00002557</t>
  </si>
  <si>
    <t>PCM-20251029-00002830</t>
  </si>
  <si>
    <t>ETA 90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</si>
</sst>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7" totalsRowShown="0" headerRowDxfId="64" dataDxfId="63" headerRowBorderDxfId="61" tableBorderDxfId="62">
  <autoFilter ref="A1:L109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2" totalsRowShown="0" headerRowDxfId="48" dataDxfId="47" headerRowBorderDxfId="45" tableBorderDxfId="46" totalsRowBorderDxfId="44">
  <autoFilter ref="A1:L16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3" totalsRowShown="0" headerRowDxfId="31" dataDxfId="30" headerRowBorderDxfId="28" tableBorderDxfId="29">
  <autoFilter ref="A1:L42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4" totalsRowShown="0" headerRowDxfId="15" dataDxfId="14" headerRowBorderDxfId="12" tableBorderDxfId="13">
  <autoFilter ref="A1:L6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tabSelected="1" workbookViewId="0">
      <selection activeCell="D7" sqref="D7"/>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296.9723748842589</v>
      </c>
      <c r="H2" s="78">
        <v>45662.943402777775</v>
      </c>
      <c r="I2" s="61" t="str">
        <f>IFERROR(VLOOKUP(D2,DB!A:F,6,0),"")</f>
        <v>Generator-SG</v>
      </c>
      <c r="J2" s="61" t="str">
        <f>IFERROR(VLOOKUP(D2,DB!A:G,7,0),"")</f>
        <v>Dead</v>
      </c>
      <c r="K2" s="69" t="s">
        <v>39022</v>
      </c>
      <c r="L2" s="67" t="str">
        <f>IFERROR(VLOOKUP(D2,DB!A:I,9,0),"")</f>
        <v>Latis</v>
      </c>
    </row>
    <row r="3" spans="1:15" ht="18.75" customHeight="1">
      <c r="A3" s="170" t="s">
        <v>39023</v>
      </c>
      <c r="B3" s="134" t="str">
        <f>IFERROR(VLOOKUP(D3,DB!A:K,11,0),"")</f>
        <v>R1</v>
      </c>
      <c r="C3" s="134">
        <v>1</v>
      </c>
      <c r="D3" s="134" t="s">
        <v>12294</v>
      </c>
      <c r="E3" s="135" t="s">
        <v>39021</v>
      </c>
      <c r="F3" s="136">
        <v>45959.567361111112</v>
      </c>
      <c r="G3" s="137">
        <f ca="1">IFERROR(NOW()-F3,"")</f>
        <v>0.35343969907262363</v>
      </c>
      <c r="H3" s="136">
        <v>45958.802337962959</v>
      </c>
      <c r="I3" s="134" t="str">
        <f>IFERROR(VLOOKUP(D3,DB!A:F,6,0),"")</f>
        <v>SCECO</v>
      </c>
      <c r="J3" s="134" t="str">
        <f>IFERROR(VLOOKUP(D3,DB!A:G,7,0),"")</f>
        <v>Dead</v>
      </c>
      <c r="K3" s="171" t="s">
        <v>39024</v>
      </c>
      <c r="L3" s="139" t="str">
        <f>IFERROR(VLOOKUP(D3,DB!A:I,9,0),"")</f>
        <v>Latis</v>
      </c>
    </row>
    <row r="4" spans="1:15" ht="15" customHeight="1">
      <c r="A4" s="133"/>
      <c r="B4" s="134" t="str">
        <f>IFERROR(VLOOKUP(D4,DB!A:K,11,0),"")</f>
        <v/>
      </c>
      <c r="C4" s="134"/>
      <c r="D4" s="134"/>
      <c r="E4" s="135"/>
      <c r="F4" s="136"/>
      <c r="G4" s="137">
        <f ca="1">IFERROR(NOW()-F4,"")</f>
        <v>45959.920800810185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45959.920800810185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45959.920800810185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45959.920800810185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45959.920800810185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45959.920800810185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45959.920800810185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45959.920800810185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45959.920800810185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45959.920800810185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45959.920800810185</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45959.920800810185</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45959.9208005787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45959.9208005787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45959.9208005787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45959.9208005787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45959.9208005787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45959.9208005787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45959.9208005787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45959.9208005787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45959.9208005787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45959.9208005787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45959.9208005787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45959.9208005787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45959.9208005787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45959.9208005787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45959.9208005787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45959.9208005787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45959.9208005787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45959.9208005787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45959.9208005787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45959.9208005787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45959.9208005787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45959.9208005787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45959.9208005787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45959.9208005787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45959.9208005787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45959.9208005787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45959.9208005787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45959.9208005787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45959.9208005787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45959.9208005787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45959.9208005787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45959.9208005787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45959.9208005787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45959.9208005787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45959.9208005787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45959.9208005787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45959.9208005787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45959.9208005787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45959.9208005787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45959.9208005787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45959.9208005787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45959.9208005787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45959.9208005787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45959.9208005787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45959.9208005787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45959.9208005787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45959.9208005787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45959.9208005787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45959.9208005787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45959.9208005787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45959.9208005787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45959.9208005787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45959.9208005787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45959.9208005787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45959.9208005787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45959.9208005787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45959.9208005787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45959.9208005787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45959.9208005787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45959.9208005787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45959.9208005787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45959.9208005787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45959.9208005787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45959.9208005787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45959.9208005787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45959.9208005787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45959.9208005787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45959.9208005787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45959.9208005787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45959.9208005787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45959.9208005787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45959.9208005787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45959.9208005787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45959.9208005787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45959.9208005787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45959.9208005787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45959.9208005787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45959.9208005787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45959.9208005787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45959.9208005787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45959.9208005787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45959.9208005787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45959.9208005787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45959.9208005787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45959.9208005787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45959.9208005787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45959.9208005787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45959.9208005787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45959.9208005787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45959.9208005787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45959.9208005787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45959.9208005787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45959.9208005787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45959.9208005787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45959.9208005787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45959.9208005787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45959.9208005787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45959.9208005787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45959.9208005787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45959.9208005787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45959.9208005787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45959.9208005787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45959.9208005787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45959.9208005787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45959.9208005787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45959.9208005787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45959.9208005787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45959.9208005787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45959.9208005787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45959.9208005787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45959.9208005787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45959.9208005787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45959.9208005787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45959.9208005787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45959.9208005787</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45959.9208005787</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45959.9208005787</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45959.9208005787</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45959.9208005787</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45959.9208005787</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45959.9208005787</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45959.9208005787</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45959.9208005787</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45959.9208005787</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45959.9208005787</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45959.9208005787</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45959.9208005787</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45959.9208005787</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45959.9208005787</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45959.9208005787</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45959.9208005787</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45959.9208005787</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FDBA7565-0EBA-44D5-83A2-18B054EFD18C}"/>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K12" sqref="K12"/>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134.92096284722356</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1.1787172453696257</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45959.9208005787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45959.9208005787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45959.9208005787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45959.9208005787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45959.9208005787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45959.9208005787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45959.9208005787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45959.9208005787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45959.9208005787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45959.9208005787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45959.9208005787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45959.9208005787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45959.9208005787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45959.9208005787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45959.9208005787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45959.9208005787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45959.9208005787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45959.9208005787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45959.9208005787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45959.9208005787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45959.9208005787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45959.9208005787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45959.9208005787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45959.9208005787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45959.9208005787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45959.9208005787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45959.9208005787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45959.9208005787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45959.9208005787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45959.9208005787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45959.9208005787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45959.9208005787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45959.9208005787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45959.9208005787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45959.9208005787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45959.9208005787</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45959.9208005787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45959.9208005787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45959.9208005787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45959.9208005787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45959.9208005787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45959.9208005787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45959.9208005787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45959.9208005787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45959.9208005787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45959.9208005787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45959.9208005787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45959.9208005787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45959.9208005787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45959.9208005787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45959.9208005787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45959.9208005787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45959.9208005787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45959.9208005787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45959.9208005787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45959.9208005787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45959.9208005787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45959.9208005787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45959.9208005787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45959.9208005787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45959.9208005787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45959.9208005787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45959.9208005787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45959.9208005787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45959.9208005787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45959.9208005787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45959.9208005787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45959.9208005787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45959.9208005787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45959.9208005787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45959.9208005787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45959.9208005787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45959.9208005787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45959.9208005787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45959.9208005787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45959.9208005787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45959.9208005787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45959.9208005787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45959.9208005787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45959.9208005787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45959.9208005787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45959.9208005787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45959.9208005787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45959.9208005787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45959.9208005787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45959.9208005787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45959.9208005787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45959.9208005787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45959.9208005787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45959.9208005787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45959.9208005787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45959.9208005787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45959.9208005787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45959.9208005787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45959.9208005787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45959.9208005787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45959.9208005787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45959.9208005787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45959.9208005787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45959.9208005787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45959.9208005787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45959.9208005787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45959.9208005787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45959.9208005787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45959.9208005787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45959.9208005787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45959.9208005787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45959.9208005787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45959.9208005787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45959.9208005787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45959.9208005787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45959.9208005787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45959.9208005787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45959.9208005787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45959.9208005787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45959.9208005787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45959.9208005787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45959.9208005787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45959.9208005787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45959.9208005787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45959.9208005787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45959.9208005787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45959.9208005787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45959.9208005787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45959.9208005787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45959.9208005787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45959.9208005787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45959.9208005787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45959.9208005787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45959.9208005787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45959.9208005787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45959.9208005787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45959.9208005787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45959.9208005787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45959.9208005787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45959.9208005787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45959.9208005787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45959.9208005787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45959.9208005787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45959.9208005787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45959.9208005787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45959.9208005787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45959.9208005787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45959.9208005787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45959.9208005787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45959.9208005787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45959.9208005787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45959.9208005787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45959.9208005787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45959.9208005787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45959.9208005787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45959.9208005787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45959.9208005787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45959.9208005787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45959.9208005787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45959.9208005787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45959.9208005787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45959.9208005787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45959.9208005787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45959.9208005787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45959.9208005787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45959.9208005787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45959.9208005787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45959.9208005787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45959.9208005787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45959.9208005787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45959.9208005787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45959.9208005787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45959.9208005787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45959.9208005787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45959.9208005787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45959.9208005787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45959.9208005787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45959.9208005787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45959.9208005787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45959.9208005787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45959.9208005787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45959.9208005787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45959.9208005787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45959.9208005787</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7"/>
  <sheetViews>
    <sheetView workbookViewId="0">
      <selection activeCell="D2" sqref="D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8" ca="1" si="0">IFERROR(NOW()-F2,"-")</f>
        <v>45959.920800810185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45959.920800810185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45959.920800810185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45959.920800810185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45959.920800810185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45959.920800810185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45959.920800810185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45959.920800810185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45959.920800810185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45959.920800810185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45959.920800810185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45959.920800810185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45959.920800810185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45959.920800810185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45959.920800810185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45959.920800810185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45959.920800810185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45959.920800810185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45959.920800810185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45959.920800810185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45959.920800810185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45959.920800810185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45959.920800810185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45959.920800810185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45959.920800810185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45959.920800810185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45959.920800810185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45959.920800810185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45959.920800810185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45959.920800810185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45959.920800810185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45959.920800810185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45959.920800810185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45959.920800810185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45959.920800810185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45959.920800810185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45959.920800810185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45959.920800810185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45959.920800810185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45959.920800810185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45959.920800810185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45959.920800810185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45959.920800810185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45959.920800810185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45959.920800810185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45959.920800810185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45959.920800810185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45959.920800810185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45959.920800810185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45959.920800810185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45959.920800810185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45959.920800810185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45959.920800810185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45959.920800810185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45959.920800810185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45959.920800810185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45959.920800810185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ref="G59:G122" ca="1" si="1">IFERROR(NOW()-F59,"-")</f>
        <v>45959.920800810185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45959.920800810185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45959.920800810185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45959.920800810185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45959.920800810185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45959.920800810185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45959.920800810185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45959.920800810185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45959.920800810185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45959.920800810185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45959.920800810185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45959.920800810185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45959.920800810185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45959.920800810185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45959.920800810185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45959.920800810185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45959.920800810185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45959.920800810185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45959.920800810185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45959.920800810185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45959.920800810185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45959.920800810185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45959.920800810185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45959.920800810185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45959.920800810185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45959.920800810185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45959.920800810185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45959.920800810185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45959.920800810185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45959.920800810185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45959.920800810185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45959.920800810185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45959.920800810185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45959.920800810185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45959.920800810185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45959.920800810185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45959.920800810185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45959.920800810185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45959.920800810185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45959.920800810185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45959.920800810185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45959.920800810185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45959.920800810185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45959.920800810185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45959.920800810185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45959.920800810185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45959.920800810185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45959.920800810185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45959.920800810185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45959.920800810185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45959.920800810185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45959.920800810185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45959.920800810185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45959.920800810185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45959.920800810185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45959.920800810185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45959.920800810185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45959.920800810185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45959.920800810185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45959.920800810185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45959.920800810185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45959.920800810185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45959.920800810185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45959.920800810185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ref="G123:G186" ca="1" si="2">IFERROR(NOW()-F123,"-")</f>
        <v>45959.920800810185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45959.920800810185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45959.920800810185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45959.920800810185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45959.920800810185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45959.920800810185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45959.920800810185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45959.920800810185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45959.920800810185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45959.920800810185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45959.920800810185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45959.920800810185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45959.920800810185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45959.920800810185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45959.920800810185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45959.920800810185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45959.920800810185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45959.920800810185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45959.920800810185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45959.920800810185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45959.920800810185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45959.920800810185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45959.920800810185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45959.920800810185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45959.920800810185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45959.920800810185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45959.920800810185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45959.920800810185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45959.920800810185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45959.920800810185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45959.920800810185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45959.920800810185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45959.920800810185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45959.920800810185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45959.920800810185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45959.920800810185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45959.920800810185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45959.920800810185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45959.920800810185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45959.920800810185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45959.920800810185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45959.920800810185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45959.920800810185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45959.920800810185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45959.920800810185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45959.920800810185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45959.920800810185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45959.920800810185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45959.920800810185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45959.920800810185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45959.920800810185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45959.920800810185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45959.920800810185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45959.920800810185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45959.920800810185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45959.920800810185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45959.920800810185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45959.920800810185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45959.920800810185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45959.920800810185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45959.920800810185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45959.920800810185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45959.920800810185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45959.920800810185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ref="G187:G250" ca="1" si="3">IFERROR(NOW()-F187,"-")</f>
        <v>45959.920800810185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45959.920800810185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45959.920800810185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45959.920800810185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45959.920800810185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45959.920800810185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45959.920800810185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45959.920800810185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45959.920800810185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45959.920800810185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45959.920800810185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45959.920800810185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45959.920800810185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45959.920800810185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45959.920800810185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45959.920800810185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45959.920800810185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45959.920800810185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45959.920800810185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45959.920800810185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45959.920800810185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45959.920800810185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45959.920800810185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45959.920800810185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45959.920800810185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45959.920800810185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45959.920800810185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45959.920800810185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45959.920800810185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45959.920800810185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45959.920800810185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45959.920800810185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45959.920800810185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45959.920800810185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45959.920800810185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45959.920800810185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45959.920800810185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45959.920800810185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45959.920800810185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45959.920800810185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45959.920800810185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45959.920800810185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45959.920800810185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45959.920800810185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45959.920800810185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45959.920800810185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45959.920800810185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45959.920800810185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45959.920800810185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45959.920800810185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45959.920800810185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45959.920800810185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45959.920800810185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45959.920800810185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45959.920800810185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45959.920800810185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45959.920800810185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45959.920800810185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45959.920800810185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45959.920800810185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45959.920800810185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45959.920800810185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45959.920800810185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45959.920800810185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ref="G251:G314" ca="1" si="4">IFERROR(NOW()-F251,"-")</f>
        <v>45959.920800810185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45959.920800810185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45959.920800810185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45959.920800810185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45959.920800810185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45959.920800810185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45959.920800810185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45959.920800810185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45959.920800810185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45959.920800810185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45959.920800810185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45959.920800810185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45959.920800810185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45959.920800810185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45959.920800810185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45959.920800810185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45959.920800810185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45959.920800810185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45959.920800810185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45959.920800810185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45959.920800810185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45959.920800810185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45959.920800810185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45959.920800810185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45959.920800810185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45959.920800810185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45959.920800810185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45959.920800810185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45959.920800810185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45959.920800810185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45959.920800810185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45959.920800810185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45959.920800810185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45959.920800810185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45959.920800810185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45959.920800810185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45959.920800810185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45959.920800810185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45959.920800810185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45959.920800810185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45959.920800810185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45959.920800810185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45959.920800810185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45959.920800810185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45959.920800810185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45959.920800810185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45959.920800810185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45959.920800810185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45959.920800810185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45959.920800810185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45959.920800810185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45959.920800810185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45959.920800810185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45959.920800810185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45959.920800810185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45959.920800810185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45959.920800810185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45959.920800810185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45959.920800810185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45959.920800810185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45959.920800810185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45959.920800810185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45959.920800810185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45959.920800810185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ref="G315:G378" ca="1" si="5">IFERROR(NOW()-F315,"-")</f>
        <v>45959.920800810185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45959.920800810185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45959.920800810185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45959.920800810185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45959.920800810185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45959.920800810185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45959.920800810185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45959.920800810185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45959.920800810185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45959.920800810185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45959.920800810185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45959.920800810185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45959.920800810185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45959.920800810185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45959.920800810185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45959.920800810185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45959.920800810185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45959.920800810185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45959.920800810185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45959.920800810185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45959.920800810185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45959.920800810185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45959.920800810185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45959.920800810185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45959.920800810185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45959.920800810185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45959.920800810185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45959.920800810185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45959.920800810185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45959.920800810185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45959.920800810185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45959.920800810185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45959.920800810185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45959.920800810185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45959.920800810185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45959.920800810185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45959.920800810185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45959.920800810185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45959.920800810185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45959.920800810185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45959.920800810185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45959.920800810185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45959.920800810185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45959.920800810185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45959.920800810185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45959.920800810185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45959.920800810185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45959.920800810185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45959.920800810185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45959.920800810185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45959.920800810185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45959.920800810185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45959.920800810185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45959.920800810185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45959.920800810185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45959.920800810185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45959.920800810185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45959.920800810185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45959.920800810185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45959.920800810185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45959.920800810185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45959.920800810185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45959.920800810185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45959.920800810185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ref="G379:G442" ca="1" si="6">IFERROR(NOW()-F379,"-")</f>
        <v>45959.920800810185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45959.920800810185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45959.920800810185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45959.920800810185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45959.920800810185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45959.920800810185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45959.920800810185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45959.920800810185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45959.920800810185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45959.920800810185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45959.920800810185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45959.920800810185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45959.920800810185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45959.920800810185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45959.920800810185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45959.920800810185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45959.920800810185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45959.920800810185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45959.920800810185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45959.920800810185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45959.920800810185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45959.920800810185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45959.920800810185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45959.920800810185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45959.920800810185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45959.920800810185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45959.920800810185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45959.920800810185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45959.920800810185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45959.920800810185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45959.920800810185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45959.920800810185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45959.920800810185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45959.920800810185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45959.920800810185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45959.920800810185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45959.920800810185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45959.920800810185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45959.920800810185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45959.920800810185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45959.920800810185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45959.920800810185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45959.920800810185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45959.920800810185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45959.920800810185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45959.920800810185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45959.920800810185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45959.920800810185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45959.920800810185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45959.920800810185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45959.920800810185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45959.920800810185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45959.920800810185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45959.920800810185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45959.920800810185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45959.920800810185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45959.920800810185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45959.920800810185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45959.920800810185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45959.920800810185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45959.920800810185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45959.920800810185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45959.920800810185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45959.920800810185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ref="G443:G506" ca="1" si="7">IFERROR(NOW()-F443,"-")</f>
        <v>45959.920800810185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45959.920800810185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45959.920800810185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45959.920800810185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45959.920800810185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45959.920800810185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45959.920800810185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45959.920800810185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45959.920800810185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45959.920800810185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45959.920800810185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45959.920800810185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45959.920800810185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45959.920800810185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45959.920800810185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45959.920800810185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45959.920800810185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45959.920800810185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45959.920800810185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45959.920800810185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45959.920800810185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45959.920800810185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45959.920800810185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45959.920800810185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45959.920800810185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45959.920800810185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45959.920800810185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45959.920800810185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45959.920800810185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45959.920800810185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45959.920800810185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45959.920800810185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45959.920800810185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45959.920800810185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45959.920800810185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45959.920800810185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45959.920800810185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45959.920800810185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45959.920800810185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45959.920800810185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45959.920800810185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45959.920800810185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45959.920800810185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45959.920800810185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45959.920800810185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45959.920800810185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45959.920800810185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45959.920800810185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45959.920800810185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45959.920800810185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45959.920800810185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45959.920800810185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45959.920800810185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45959.920800810185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45959.920800810185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45959.920800810185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45959.920800810185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45959.920800810185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45959.920800810185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45959.920800810185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45959.920800810185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45959.920800810185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45959.920800810185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45959.920800810185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ref="G507:G570" ca="1" si="8">IFERROR(NOW()-F507,"-")</f>
        <v>45959.920800810185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45959.920800810185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45959.920800810185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45959.920800810185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45959.920800810185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45959.920800810185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45959.920800810185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45959.920800810185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45959.920800810185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45959.920800810185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45959.920800810185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45959.920800810185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45959.920800810185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45959.920800810185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45959.920800810185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45959.920800810185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45959.920800810185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45959.920800810185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45959.920800810185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45959.920800810185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45959.920800810185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45959.920800810185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45959.920800810185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45959.920800810185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45959.920800810185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45959.920800810185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45959.920800810185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45959.920800810185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45959.920800810185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45959.920800810185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45959.920800810185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45959.920800810185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45959.920800810185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45959.920800810185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45959.920800810185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45959.920800810185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45959.920800810185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45959.920800810185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45959.920800810185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45959.920800810185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45959.920800810185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45959.920800810185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45959.920800810185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45959.920800810185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45959.920800810185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45959.920800810185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45959.920800810185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45959.920800810185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45959.920800810185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45959.920800810185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45959.920800810185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45959.920800810185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45959.920800810185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45959.920800810185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45959.920800810185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45959.920800810185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45959.920800810185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45959.920800810185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45959.920800810185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45959.920800810185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45959.920800810185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45959.920800810185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45959.920800810185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45959.920800810185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ref="G571:G634" ca="1" si="9">IFERROR(NOW()-F571,"-")</f>
        <v>45959.920800810185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45959.920800810185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45959.920800810185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45959.920800810185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45959.920800810185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45959.920800810185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45959.920800810185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45959.920800810185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45959.920800810185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45959.920800810185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45959.920800810185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45959.920800810185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45959.920800810185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45959.920800810185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45959.920800810185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45959.920800810185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45959.920800810185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45959.920800810185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45959.920800810185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45959.920800810185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45959.920800810185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45959.920800810185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45959.920800810185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45959.920800810185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45959.920800810185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45959.920800810185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45959.920800810185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45959.920800810185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45959.920800810185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45959.920800810185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45959.920800810185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45959.920800810185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45959.920800810185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45959.920800810185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45959.920800810185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45959.920800810185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45959.920800810185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45959.920800810185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45959.920800810185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45959.920800810185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45959.920800810185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45959.920800810185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45959.920800810185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45959.920800810185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45959.920800810185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45959.920800810185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45959.920800810185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45959.920800810185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45959.920800810185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45959.920800810185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45959.920800810185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45959.920800810185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45959.920800810185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45959.920800810185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45959.920800810185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45959.920800810185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45959.920800810185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45959.920800810185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45959.920800810185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45959.920800810185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45959.920800810185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45959.920800810185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45959.920800810185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45959.920800810185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ref="G635:G698" ca="1" si="10">IFERROR(NOW()-F635,"-")</f>
        <v>45959.920800810185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45959.920800810185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45959.920800810185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45959.920800810185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45959.920800810185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45959.920800810185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45959.920800810185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45959.920800810185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45959.920800810185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45959.920800810185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45959.920800810185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45959.920800810185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45959.920800810185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45959.920800810185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45959.920800810185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45959.920800810185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45959.920800810185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45959.920800810185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45959.920800810185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45959.920800810185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45959.920800810185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45959.920800810185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45959.920800810185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45959.920800810185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45959.920800810185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45959.920800810185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45959.920800810185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45959.920800810185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45959.920800810185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45959.920800810185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45959.920800810185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45959.920800810185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45959.920800810185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45959.920800810185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45959.920800810185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45959.920800810185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45959.920800810185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45959.920800810185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45959.920800810185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45959.920800810185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45959.920800810185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45959.920800810185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45959.920800810185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45959.920800810185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45959.920800810185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45959.920800810185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45959.920800810185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45959.920800810185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45959.920800810185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45959.920800810185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45959.920800810185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45959.920800810185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45959.920800810185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45959.920800810185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45959.920800810185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45959.920800810185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45959.920800810185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45959.920800810185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45959.920800810185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45959.920800810185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45959.920800810185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45959.920800810185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45959.920800810185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45959.920800810185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ref="G699:G762" ca="1" si="11">IFERROR(NOW()-F699,"-")</f>
        <v>45959.920800810185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45959.920800810185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45959.920800810185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45959.920800810185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45959.920800810185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45959.920800810185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45959.920800810185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45959.920800810185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45959.920800810185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45959.920800810185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45959.920800810185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45959.920800810185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45959.920800810185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45959.920800810185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45959.920800810185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45959.920800810185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45959.920800810185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45959.920800810185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45959.920800810185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45959.920800810185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45959.920800810185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45959.920800810185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45959.920800810185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45959.920800810185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45959.920800810185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45959.920800810185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45959.920800810185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45959.920800810185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45959.920800810185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45959.920800810185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45959.920800810185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45959.920800810185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45959.920800810185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45959.920800810185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45959.920800810185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45959.920800810185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45959.920800810185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45959.920800810185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45959.920800810185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45959.920800810185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45959.920800810185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45959.920800810185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45959.920800810185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45959.920800810185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45959.920800810185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45959.920800810185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45959.920800810185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45959.920800810185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45959.920800810185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45959.920800810185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45959.920800810185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45959.920800810185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45959.920800810185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45959.920800810185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45959.920800810185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45959.920800810185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45959.920800810185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45959.920800810185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45959.920800810185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45959.920800810185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45959.920800810185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45959.920800810185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45959.920800810185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45959.920800810185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ref="G763:G826" ca="1" si="12">IFERROR(NOW()-F763,"-")</f>
        <v>45959.920800810185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45959.920800810185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45959.920800810185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45959.920800810185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45959.920800810185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45959.920800810185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45959.920800810185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45959.920800810185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45959.920800810185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45959.920800810185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45959.920800810185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45959.920800810185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45959.920800810185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45959.920800810185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45959.920800810185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45959.920800810185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45959.920800810185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45959.920800810185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45959.920800810185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45959.920800810185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45959.920800810185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45959.920800810185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45959.920800810185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45959.920800810185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45959.920800810185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45959.920800810185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45959.920800810185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45959.920800810185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45959.920800810185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45959.920800810185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45959.920800810185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45959.920800810185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45959.920800810185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45959.920800810185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45959.920800810185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45959.920800810185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45959.920800810185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45959.920800810185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45959.920800810185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45959.920800810185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45959.920800810185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45959.920800810185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45959.920800810185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45959.920800810185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45959.920800810185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45959.920800810185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45959.920800810185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45959.920800810185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45959.920800810185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45959.920800810185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45959.920800810185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45959.920800810185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45959.920800810185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45959.920800810185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45959.920800810185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45959.920800810185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45959.920800810185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45959.920800810185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45959.920800810185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45959.920800810185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45959.920800810185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45959.920800810185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45959.920800810185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45959.920800810185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ref="G827:G890" ca="1" si="13">IFERROR(NOW()-F827,"-")</f>
        <v>45959.920800810185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45959.920800810185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45959.920800810185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45959.920800810185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45959.920800810185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45959.920800810185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45959.920800810185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45959.920800810185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45959.920800810185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45959.920800810185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45959.920800810185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45959.920800810185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45959.920800810185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45959.920800810185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45959.920800810185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45959.920800810185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45959.920800810185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45959.920800810185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45959.920800810185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45959.920800810185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45959.920800810185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45959.920800810185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45959.920800810185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45959.920800810185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45959.920800810185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45959.920800810185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45959.920800810185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45959.920800810185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45959.920800810185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45959.920800810185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45959.920800810185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45959.920800810185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45959.920800810185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45959.920800810185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45959.920800810185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45959.920800810185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45959.920800810185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45959.920800810185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45959.920800810185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45959.920800810185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45959.920800810185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45959.920800810185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45959.920800810185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45959.920800810185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45959.920800810185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45959.920800810185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45959.920800810185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45959.920800810185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45959.920800810185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45959.920800810185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45959.920800810185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45959.920800810185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45959.920800810185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45959.920800810185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45959.920800810185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45959.920800810185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45959.920800810185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45959.920800810185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45959.920800810185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45959.920800810185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45959.920800810185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45959.920800810185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45959.920800810185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45959.920800810185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ref="G891:G954" ca="1" si="14">IFERROR(NOW()-F891,"-")</f>
        <v>45959.920800810185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45959.920800810185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45959.920800810185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45959.920800810185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45959.920800810185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45959.920800810185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45959.920800810185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45959.920800810185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45959.920800810185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45959.920800810185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45959.920800810185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45959.920800810185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45959.920800810185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45959.920800810185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45959.920800810185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45959.920800810185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45959.920800810185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45959.920800810185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45959.920800810185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45959.920800810185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45959.920800810185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45959.920800810185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45959.920800810185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45959.920800810185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45959.920800810185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45959.920800810185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45959.920800810185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45959.920800810185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45959.920800810185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45959.920800810185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45959.920800810185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45959.920800810185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45959.920800810185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45959.920800810185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45959.920800810185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45959.920800810185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45959.920800810185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45959.920800810185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45959.920800810185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45959.920800810185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45959.920800810185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45959.920800810185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45959.920800810185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45959.920800810185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45959.920800810185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45959.920800810185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45959.920800810185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45959.920800810185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45959.920800810185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45959.920800810185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45959.920800810185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45959.920800810185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45959.920800810185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45959.920800810185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45959.920800810185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45959.920800810185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45959.920800810185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45959.920800810185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45959.920800810185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45959.920800810185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45959.920800810185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45959.920800810185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45959.920800810185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45959.920800810185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ref="G955:G1018" ca="1" si="15">IFERROR(NOW()-F955,"-")</f>
        <v>45959.920800810185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45959.920800810185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45959.920800810185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45959.920800810185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45959.920800810185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45959.920800810185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45959.920800810185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45959.920800810185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45959.920800810185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45959.920800810185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45959.920800810185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45959.920800810185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45959.920800810185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45959.920800810185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45959.920800810185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45959.920800810185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45959.920800810185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45959.920800810185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45959.920800810185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45959.920800810185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45959.920800810185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45959.920800810185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45959.920800810185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45959.920800810185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45959.920800810185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45959.920800810185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45959.920800810185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45959.920800810185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45959.920800810185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45959.920800810185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45959.920800810185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45959.920800810185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45959.920800810185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45959.920800810185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45959.920800810185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45959.920800810185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45959.920800810185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45959.920800810185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45959.920800810185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45959.920800810185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45959.920800810185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45959.920800810185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45959.920800810185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45959.920800810185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45959.920800810185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45959.920800810185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45959.920800810185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45959.920800810185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45959.920800810185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45959.920800810185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45959.920800810185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45959.920800810185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45959.920800810185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45959.920800810185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45959.920800810185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45959.920800810185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45959.920800810185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45959.920800810185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45959.920800810185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45959.920800810185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45959.920800810185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45959.920800810185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45959.920800810185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45959.920800810185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ref="G1019:G1082" ca="1" si="16">IFERROR(NOW()-F1019,"-")</f>
        <v>45959.920800810185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45959.920800810185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45959.920800810185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45959.920800810185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45959.920800810185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45959.920800810185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45959.920800810185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45959.920800810185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45959.920800810185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45959.920800810185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45959.920800810185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45959.920800810185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45959.920800810185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45959.920800810185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45959.920800810185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45959.920800810185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45959.920800810185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45959.920800810185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45959.920800810185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45959.920800810185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45959.920800810185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45959.920800810185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45959.920800810185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45959.920800810185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45959.920800810185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45959.920800810185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45959.920800810185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45959.920800810185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45959.920800810185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45959.920800810185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45959.920800810185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45959.920800810185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45959.920800810185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45959.920800810185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45959.920800810185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45959.920800810185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45959.920800810185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45959.920800810185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45959.920800810185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45959.920800810185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45959.920800810185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45959.920800810185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45959.920800810185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45959.920800810185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45959.920800810185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45959.920800810185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45959.920800810185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45959.920800810185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45959.920800810185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45959.920800810185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45959.920800810185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45959.920800810185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45959.920800810185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45959.920800810185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45959.920800810185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45959.920800810185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45959.920800810185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45959.920800810185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45959.920800810185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45959.920800810185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45959.920800810185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45959.920800810185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45959.920800810185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45959.920800810185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ref="G1083:G1097" ca="1" si="17">IFERROR(NOW()-F1083,"-")</f>
        <v>45959.920800810185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45959.920800810185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45959.920800810185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45959.920800810185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45959.920800810185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45959.920800810185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45959.920800810185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45959.920800810185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45959.920800810185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45959.920800810185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45959.920800810185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45959.920800810185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45959.920800810185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45959.920800810185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45959.920800810185</v>
      </c>
      <c r="H1097" s="22"/>
      <c r="I1097" s="19" t="str">
        <f>IFERROR(VLOOKUP(D1097,DB!A:F,6,0),"")</f>
        <v/>
      </c>
      <c r="J1097" s="18" t="str">
        <f>IFERROR(VLOOKUP(D1097,DB!A:G,7,0),"")</f>
        <v/>
      </c>
      <c r="K1097" s="46"/>
      <c r="L1097" s="23" t="str">
        <f>IFERROR(VLOOKUP(D1097,DB!A:I,9,0),"")</f>
        <v/>
      </c>
    </row>
  </sheetData>
  <dataValidations count="2">
    <dataValidation allowBlank="1" showInputMessage="1" showErrorMessage="1" sqref="E1" xr:uid="{5914219A-CB83-432D-936A-CC0CB6F3982A}"/>
    <dataValidation type="list" allowBlank="1" showInputMessage="1" showErrorMessage="1" sqref="E2:E109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2"/>
  <sheetViews>
    <sheetView workbookViewId="0">
      <selection activeCell="D14" sqref="D1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256.44008321758884</v>
      </c>
      <c r="H2" s="99">
        <v>45703.474768518521</v>
      </c>
      <c r="I2" s="99" t="str">
        <f>IFERROR(VLOOKUP(D2,DB!A:F,6,0),"")</f>
        <v>SCECO</v>
      </c>
      <c r="J2" s="99" t="str">
        <f>IFERROR(VLOOKUP(D2,DB!A:G,7,0),"")</f>
        <v>Dead</v>
      </c>
      <c r="K2" s="101" t="s">
        <v>39110</v>
      </c>
      <c r="L2" s="94" t="str">
        <f>IFERROR(VLOOKUP(D2,DB!A:I,9,0),"")</f>
        <v>Latis</v>
      </c>
    </row>
    <row r="3" spans="1:16" ht="15" customHeight="1">
      <c r="A3" s="119"/>
      <c r="B3" s="119" t="str">
        <f>IFERROR(VLOOKUP(D3,DB!A:K,11,0),"")</f>
        <v/>
      </c>
      <c r="C3" s="120"/>
      <c r="D3" s="94"/>
      <c r="E3" s="98"/>
      <c r="F3" s="123"/>
      <c r="G3" s="124">
        <f ca="1">IFERROR(NOW()-F3,"")</f>
        <v>45959.920800810185</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45959.920800810185</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45959.920800810185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45959.920800810185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45959.920800810185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45959.920800810185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45959.920800810185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45959.920800810185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45959.920800810185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45959.920800810185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45959.920800810185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45959.920800810185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45959.920800810185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45959.920800810185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45959.920800810185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45959.920800810185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45959.920800810185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45959.920800810185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45959.920800810185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45959.920800810185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45959.920800810185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45959.920800810185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45959.920800810185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45959.920800810185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45959.920800810185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45959.920800810185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45959.920800810185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45959.920800810185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45959.920800810185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45959.920800810185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45959.920800810185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45959.920800810185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45959.920800810185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45959.920800810185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45959.920800810185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45959.920800810185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45959.920800810185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45959.920800810185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45959.920800810185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45959.920800810185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45959.920800810185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45959.920800810185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45959.920800810185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45959.920800810185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45959.920800810185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45959.920800810185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45959.920800810185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45959.920800810185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45959.920800810185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45959.920800810185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45959.920800810185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45959.920800810185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45959.920800810185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45959.920800810185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45959.920800810185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45959.920800810185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45959.920800810185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45959.920800810185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45959.920800810185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45959.920800810185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45959.920800810185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45959.920800810185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45959.920800810185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45959.920800810185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45959.920800810185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45959.920800810185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45959.920800810185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45959.920800810185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45959.920800810185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45959.920800810185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45959.920800810185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45959.920800810185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45959.920800810185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45959.920800810185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45959.920800810185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45959.920800810185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45959.920800810185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45959.920800810185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45959.920800810185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45959.920800810185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45959.920800810185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45959.920800810185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45959.920800810185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45959.920800810185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45959.920800810185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45959.920800810185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45959.920800810185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45959.920800810185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45959.920800810185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45959.920800810185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45959.920800810185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45959.920800810185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45959.920800810185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45959.920800810185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45959.920800810185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45959.920800810185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45959.920800810185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45959.920800810185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45959.920800810185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45959.920800810185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45959.920800810185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45959.920800810185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45959.920800810185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45959.920800810185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45959.920800810185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45959.920800810185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45959.920800810185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45959.920800810185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45959.920800810185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45959.920800810185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45959.920800810185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45959.920800810185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45959.920800810185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45959.920800810185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45959.920800810185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45959.920800810185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45959.920800810185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45959.920800810185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45959.920800810185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45959.920800810185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45959.920800810185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45959.920800810185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45959.920800810185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45959.920800810185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45959.920800810185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45959.920800810185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45959.920800810185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45959.920800810185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45959.920800810185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45959.920800810185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45959.920800810185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45959.920800810185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45959.920800810185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45959.920800810185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45959.920800810185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45959.920800810185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45959.920800810185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45959.920800810185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45959.920800810185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45959.920800810185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45959.920800810185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45959.920800810185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45959.920800810185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45959.920800810185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45959.920800810185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45959.920800810185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45959.920800810185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45959.920800810185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45959.920800810185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45959.920800810185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45959.920800810185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45959.920800810185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45959.920800810185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45959.920800810185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45959.920800810185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45959.920800810185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45959.920800810185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45959.920800810185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45959.920800810185</v>
      </c>
      <c r="H161" s="123"/>
      <c r="I161" s="119" t="str">
        <f>IFERROR(VLOOKUP(D161,DB!A:F,6,0),"")</f>
        <v/>
      </c>
      <c r="J161" s="119" t="str">
        <f>IFERROR(VLOOKUP(D161,DB!A:G,7,0),"")</f>
        <v/>
      </c>
      <c r="K161" s="125"/>
      <c r="L161" s="121" t="str">
        <f>IFERROR(VLOOKUP(D161,DB!A:I,9,0),"")</f>
        <v/>
      </c>
    </row>
    <row r="162" spans="1:12" ht="15" customHeight="1">
      <c r="A162" s="126"/>
      <c r="B162" s="126" t="str">
        <f>IFERROR(VLOOKUP(D162,DB!A:K,11,0),"")</f>
        <v/>
      </c>
      <c r="C162" s="127"/>
      <c r="D162" s="128"/>
      <c r="E162" s="129"/>
      <c r="F162" s="130"/>
      <c r="G162" s="131">
        <f ca="1">IFERROR(NOW()-F162,"")</f>
        <v>45959.920800810185</v>
      </c>
      <c r="H162" s="130"/>
      <c r="I162" s="126" t="str">
        <f>IFERROR(VLOOKUP(D162,DB!A:F,6,0),"")</f>
        <v/>
      </c>
      <c r="J162" s="126" t="str">
        <f>IFERROR(VLOOKUP(D162,DB!A:G,7,0),"")</f>
        <v/>
      </c>
      <c r="K162" s="132"/>
      <c r="L162" s="128" t="str">
        <f>IFERROR(VLOOKUP(D162,DB!A:I,9,0),"")</f>
        <v/>
      </c>
    </row>
  </sheetData>
  <dataValidations count="2">
    <dataValidation allowBlank="1" showInputMessage="1" showErrorMessage="1" sqref="E1" xr:uid="{A4F81451-56CC-4543-9497-104C4E44EE4B}"/>
    <dataValidation type="list" allowBlank="1" showInputMessage="1" showErrorMessage="1" sqref="E2:E5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19" sqref="D1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68.088740624996717</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39102</v>
      </c>
      <c r="F3" s="38">
        <v>45926.188877314817</v>
      </c>
      <c r="G3" s="144">
        <f t="shared" ref="G3" ca="1" si="0">IFERROR(NOW()-F3,"")</f>
        <v>33.731923495368392</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39102</v>
      </c>
      <c r="F4" s="153">
        <v>45948.661111111112</v>
      </c>
      <c r="G4" s="154">
        <f ca="1">IFERROR(NOW()-F4,"")</f>
        <v>11.259689467588032</v>
      </c>
      <c r="H4" s="153">
        <v>45948.661111111112</v>
      </c>
      <c r="I4" s="152" t="str">
        <f>IFERROR(VLOOKUP(D4,DB!A:F,6,0),"")</f>
        <v>SCECO</v>
      </c>
      <c r="J4" s="152" t="str">
        <f>IFERROR(VLOOKUP(D4,DB!A:G,7,0),"")</f>
        <v>Dead</v>
      </c>
      <c r="K4" s="152" t="s">
        <v>39116</v>
      </c>
      <c r="L4" s="152" t="str">
        <f>IFERROR(VLOOKUP(D4,DB!A:I,9,0),"")</f>
        <v>Latis</v>
      </c>
    </row>
    <row r="5" spans="1:13" ht="15">
      <c r="A5" s="152" t="s">
        <v>39117</v>
      </c>
      <c r="B5" s="152" t="str">
        <f>IFERROR(VLOOKUP(D5,DB!A:K,11,0),"")</f>
        <v>R5</v>
      </c>
      <c r="C5" s="152">
        <v>1</v>
      </c>
      <c r="D5" s="152" t="s">
        <v>38224</v>
      </c>
      <c r="E5" s="152" t="s">
        <v>39102</v>
      </c>
      <c r="F5" s="153">
        <v>45959.68372685185</v>
      </c>
      <c r="G5" s="154">
        <f ca="1">IFERROR(NOW()-F5,"")</f>
        <v>0.23707372685021255</v>
      </c>
      <c r="H5" s="153">
        <v>45959.661168981482</v>
      </c>
      <c r="I5" s="152" t="str">
        <f>IFERROR(VLOOKUP(D5,DB!A:F,6,0),"")</f>
        <v>SCECO</v>
      </c>
      <c r="J5" s="152" t="str">
        <f>IFERROR(VLOOKUP(D5,DB!A:G,7,0),"")</f>
        <v>Haj Removal</v>
      </c>
      <c r="K5" s="152" t="s">
        <v>39118</v>
      </c>
      <c r="L5" s="152" t="str">
        <f>IFERROR(VLOOKUP(D5,DB!A:I,9,0),"")</f>
        <v>Latis</v>
      </c>
    </row>
    <row r="6" spans="1:13" ht="30.75">
      <c r="A6" s="152" t="s">
        <v>39119</v>
      </c>
      <c r="B6" s="152" t="str">
        <f>IFERROR(VLOOKUP(D6,DB!A:K,11,0),"")</f>
        <v>R5</v>
      </c>
      <c r="C6" s="152">
        <v>1</v>
      </c>
      <c r="D6" s="152" t="s">
        <v>38174</v>
      </c>
      <c r="E6" s="152" t="s">
        <v>39102</v>
      </c>
      <c r="F6" s="153" t="s">
        <v>24</v>
      </c>
      <c r="G6" s="154" t="str">
        <f ca="1">IFERROR(NOW()-F6,"")</f>
        <v/>
      </c>
      <c r="H6" s="153">
        <v>45959.661168981482</v>
      </c>
      <c r="I6" s="152" t="str">
        <f>IFERROR(VLOOKUP(D6,DB!A:F,6,0),"")</f>
        <v>SCECO</v>
      </c>
      <c r="J6" s="152" t="str">
        <f>IFERROR(VLOOKUP(D6,DB!A:G,7,0),"")</f>
        <v>Haj Removal</v>
      </c>
      <c r="K6" s="152" t="s">
        <v>39120</v>
      </c>
      <c r="L6" s="152" t="str">
        <f>IFERROR(VLOOKUP(D6,DB!A:I,9,0),"")</f>
        <v>Latis</v>
      </c>
    </row>
    <row r="7" spans="1:13" ht="30.75">
      <c r="A7" s="152" t="s">
        <v>39119</v>
      </c>
      <c r="B7" s="152" t="str">
        <f>IFERROR(VLOOKUP(D7,DB!A:K,11,0),"")</f>
        <v>R5</v>
      </c>
      <c r="C7" s="152">
        <v>2</v>
      </c>
      <c r="D7" s="152" t="s">
        <v>38159</v>
      </c>
      <c r="E7" s="152" t="s">
        <v>39102</v>
      </c>
      <c r="F7" s="153" t="s">
        <v>24</v>
      </c>
      <c r="G7" s="154" t="str">
        <f ca="1">IFERROR(NOW()-F7,"")</f>
        <v/>
      </c>
      <c r="H7" s="153">
        <v>45959.661168981482</v>
      </c>
      <c r="I7" s="152" t="str">
        <f>IFERROR(VLOOKUP(D7,DB!A:F,6,0),"")</f>
        <v>SCECO</v>
      </c>
      <c r="J7" s="152" t="str">
        <f>IFERROR(VLOOKUP(D7,DB!A:G,7,0),"")</f>
        <v>Haj Removal</v>
      </c>
      <c r="K7" s="152" t="s">
        <v>39121</v>
      </c>
      <c r="L7" s="152" t="str">
        <f>IFERROR(VLOOKUP(D7,DB!A:I,9,0),"")</f>
        <v>Latis</v>
      </c>
    </row>
    <row r="8" spans="1:13" ht="15">
      <c r="A8" s="152" t="s">
        <v>39122</v>
      </c>
      <c r="B8" s="152" t="str">
        <f>IFERROR(VLOOKUP(D8,DB!A:K,11,0),"")</f>
        <v>R5</v>
      </c>
      <c r="C8" s="152">
        <v>1</v>
      </c>
      <c r="D8" s="152" t="s">
        <v>38388</v>
      </c>
      <c r="E8" s="152" t="s">
        <v>39021</v>
      </c>
      <c r="F8" s="153">
        <v>45959.776261574072</v>
      </c>
      <c r="G8" s="154">
        <f ca="1">IFERROR(NOW()-F8,"")</f>
        <v>0.14453900462831371</v>
      </c>
      <c r="H8" s="153">
        <v>45959.770173611112</v>
      </c>
      <c r="I8" s="152" t="str">
        <f>IFERROR(VLOOKUP(D8,DB!A:F,6,0),"")</f>
        <v>SCECO</v>
      </c>
      <c r="J8" s="152" t="str">
        <f>IFERROR(VLOOKUP(D8,DB!A:G,7,0),"")</f>
        <v>Good</v>
      </c>
      <c r="K8" s="152" t="s">
        <v>39123</v>
      </c>
      <c r="L8" s="152" t="str">
        <f>IFERROR(VLOOKUP(D8,DB!A:I,9,0),"")</f>
        <v>Latis</v>
      </c>
    </row>
    <row r="9" spans="1:13" ht="15">
      <c r="A9" s="152" t="s">
        <v>39124</v>
      </c>
      <c r="B9" s="152" t="str">
        <f>IFERROR(VLOOKUP(D9,DB!A:K,11,0),"")</f>
        <v>R5</v>
      </c>
      <c r="C9" s="152">
        <v>1</v>
      </c>
      <c r="D9" s="152" t="s">
        <v>38430</v>
      </c>
      <c r="E9" s="152" t="s">
        <v>39021</v>
      </c>
      <c r="F9" s="153">
        <v>45959.793969907405</v>
      </c>
      <c r="G9" s="154">
        <f ca="1">IFERROR(NOW()-F9,"")</f>
        <v>0.12683067129546544</v>
      </c>
      <c r="H9" s="153">
        <v>45959.786412037036</v>
      </c>
      <c r="I9" s="152" t="str">
        <f>IFERROR(VLOOKUP(D9,DB!A:F,6,0),"")</f>
        <v>SCECO</v>
      </c>
      <c r="J9" s="152" t="str">
        <f>IFERROR(VLOOKUP(D9,DB!A:G,7,0),"")</f>
        <v>Good</v>
      </c>
      <c r="K9" s="152" t="s">
        <v>39125</v>
      </c>
      <c r="L9" s="152" t="str">
        <f>IFERROR(VLOOKUP(D9,DB!A:I,9,0),"")</f>
        <v>Latis</v>
      </c>
    </row>
    <row r="10" spans="1:13" ht="15">
      <c r="A10" s="152" t="s">
        <v>39126</v>
      </c>
      <c r="B10" s="152" t="str">
        <f>IFERROR(VLOOKUP(D10,DB!A:K,11,0),"")</f>
        <v>R5</v>
      </c>
      <c r="C10" s="152">
        <v>2</v>
      </c>
      <c r="D10" s="152" t="s">
        <v>38407</v>
      </c>
      <c r="E10" s="152" t="s">
        <v>39021</v>
      </c>
      <c r="F10" s="153">
        <v>45959.801898148151</v>
      </c>
      <c r="G10" s="154">
        <f ca="1">IFERROR(NOW()-F10,"")</f>
        <v>0.11890243054949678</v>
      </c>
      <c r="H10" s="153">
        <v>45959.792569444442</v>
      </c>
      <c r="I10" s="152" t="str">
        <f>IFERROR(VLOOKUP(D10,DB!A:F,6,0),"")</f>
        <v>SCECO</v>
      </c>
      <c r="J10" s="152" t="str">
        <f>IFERROR(VLOOKUP(D10,DB!A:G,7,0),"")</f>
        <v>Good</v>
      </c>
      <c r="K10" s="152" t="s">
        <v>39127</v>
      </c>
      <c r="L10" s="152" t="str">
        <f>IFERROR(VLOOKUP(D10,DB!A:I,9,0),"")</f>
        <v>Latis</v>
      </c>
    </row>
    <row r="11" spans="1:13" ht="15">
      <c r="A11" s="152" t="s">
        <v>39128</v>
      </c>
      <c r="B11" s="152" t="str">
        <f>IFERROR(VLOOKUP(D11,DB!A:K,11,0),"")</f>
        <v>R5</v>
      </c>
      <c r="C11" s="152">
        <v>1</v>
      </c>
      <c r="D11" s="152" t="s">
        <v>38350</v>
      </c>
      <c r="E11" s="152" t="s">
        <v>39021</v>
      </c>
      <c r="F11" s="153">
        <v>45959.815092592595</v>
      </c>
      <c r="G11" s="154">
        <f ca="1">IFERROR(NOW()-F11,"")</f>
        <v>0.10570798610569909</v>
      </c>
      <c r="H11" s="153">
        <v>45959.809062499997</v>
      </c>
      <c r="I11" s="152" t="str">
        <f>IFERROR(VLOOKUP(D11,DB!A:F,6,0),"")</f>
        <v>SCECO</v>
      </c>
      <c r="J11" s="152" t="str">
        <f>IFERROR(VLOOKUP(D11,DB!A:G,7,0),"")</f>
        <v>Good</v>
      </c>
      <c r="K11" s="152" t="s">
        <v>39125</v>
      </c>
      <c r="L11" s="152" t="str">
        <f>IFERROR(VLOOKUP(D11,DB!A:I,9,0),"")</f>
        <v>Latis</v>
      </c>
    </row>
    <row r="12" spans="1:13" ht="15">
      <c r="A12" s="152"/>
      <c r="B12" s="152" t="str">
        <f>IFERROR(VLOOKUP(D12,DB!A:K,11,0),"")</f>
        <v/>
      </c>
      <c r="C12" s="152"/>
      <c r="D12" s="152"/>
      <c r="E12" s="152"/>
      <c r="F12" s="153"/>
      <c r="G12" s="154">
        <f ca="1">IFERROR(NOW()-F12,"")</f>
        <v>45959.9208005787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45959.9208005787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45959.9208005787</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45959.9208005787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45959.9208005787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45959.9208005787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45959.9208005787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45959.9208005787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45959.9208005787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45959.9208005787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45959.9208005787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45959.9208005787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45959.9208005787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45959.9208005787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45959.9208005787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45959.9208005787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45959.9208005787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45959.9208005787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45959.9208005787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45959.9208005787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45959.9208005787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45959.9208005787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45959.9208005787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45959.9208005787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45959.9208005787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45959.9208005787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45959.9208005787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45959.9208005787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45959.9208005787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45959.9208005787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45959.9208005787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45959.9208005787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45959.9208005787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45959.9208005787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45959.9208005787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45959.9208005787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45959.9208005787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45959.9208005787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45959.9208005787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45959.9208005787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45959.9208005787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45959.9208005787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45959.9208005787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45959.9208005787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45959.9208005787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45959.9208005787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45959.9208005787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45959.9208005787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45959.9208005787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45959.9208005787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45959.9208005787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45959.9208005787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45959.9208005787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45959.9208005787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45959.9208005787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45959.9208005787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45959.9208005787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45959.9208005787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45959.9208005787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45959.9208005787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45959.9208005787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45959.9208005787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45959.9208005787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45959.9208005787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45959.9208005787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45959.9208005787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45959.9208005787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45959.9208005787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45959.9208005787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45959.9208005787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45959.9208005787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45959.9208005787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45959.9208005787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45959.9208005787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45959.9208005787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45959.9208005787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45959.9208005787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45959.9208005787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45959.9208005787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45959.9208005787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45959.9208005787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45959.9208005787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45959.9208005787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45959.9208005787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45959.9208005787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45959.9208005787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45959.9208005787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45959.9208005787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45959.9208005787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45959.9208005787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45959.9208005787</v>
      </c>
      <c r="H102" s="153"/>
      <c r="I102" s="152" t="str">
        <f>IFERROR(VLOOKUP(D102,DB!A:F,6,0),"")</f>
        <v/>
      </c>
      <c r="J102" s="152" t="str">
        <f>IFERROR(VLOOKUP(D102,DB!A:G,7,0),"")</f>
        <v/>
      </c>
      <c r="K102" s="152"/>
      <c r="L102" s="152" t="str">
        <f>IFERROR(VLOOKUP(D102,DB!A:I,9,0),"")</f>
        <v/>
      </c>
    </row>
    <row r="103" spans="1:12" ht="15">
      <c r="A103" s="158"/>
      <c r="B103" s="158" t="str">
        <f>IFERROR(VLOOKUP(D103,DB!A:K,11,0),"")</f>
        <v/>
      </c>
      <c r="C103" s="158"/>
      <c r="D103" s="158"/>
      <c r="E103" s="158"/>
      <c r="F103" s="159"/>
      <c r="G103" s="160">
        <f ca="1">IFERROR(NOW()-F103,"")</f>
        <v>45959.9208005787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45959.9208005787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45959.9208005787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45959.9208005787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45959.9208005787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45959.9208005787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45959.9208005787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45959.9208005787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45959.9208005787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45959.9208005787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45959.9208005787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45959.9208005787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45959.9208005787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45959.9208005787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45959.9208005787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45959.9208005787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45959.9208005787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45959.9208005787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45959.9208005787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45959.9208005787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45959.9208005787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45959.9208005787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45959.9208005787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45959.9208005787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45959.9208005787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45959.9208005787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45959.9208005787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45959.9208005787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45959.9208005787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45959.9208005787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45959.9208005787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45959.9208005787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45959.9208005787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45959.9208005787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45959.9208005787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45959.9208005787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45959.9208005787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45959.9208005787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45959.9208005787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45959.9208005787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45959.9208005787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45959.9208005787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45959.9208005787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45959.9208005787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45959.9208005787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45959.9208005787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45959.9208005787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45959.9208005787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45959.9208005787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45959.9208005787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45959.9208005787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45959.9208005787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45959.9208005787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45959.9208005787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45959.9208005787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45959.9208005787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45959.9208005787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45959.9208005787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45959.9208005787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45959.9208005787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45959.9208005787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45959.9208005787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45959.9208005787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45959.9208005787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45959.9208005787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45959.9208005787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45959.9208005787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45959.9208005787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45959.9208005787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45959.9208005787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45959.9208005787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45959.9208005787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45959.9208005787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45959.9208005787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45959.9208005787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45959.9208005787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45959.9208005787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45959.9208005787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45959.9208005787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45959.9208005787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45959.9208005787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45959.9208005787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45959.9208005787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45959.9208005787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45959.9208005787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45959.9208005787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45959.9208005787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45959.9208005787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45959.9208005787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45959.9208005787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45959.9208005787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45959.9208005787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45959.9208005787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45959.9208005787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45959.9208005787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45959.9208005787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45959.9208005787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45959.9208005787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45959.9208005787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45959.9208005787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45959.9208005787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45959.9208005787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45959.9208005787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45959.9208005787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45959.9208005787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45959.9208005787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45959.9208005787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45959.9208005787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45959.9208005787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45959.9208005787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45959.9208005787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45959.9208005787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45959.9208005787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45959.9208005787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45959.9208005787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45959.9208005787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45959.9208005787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45959.9208005787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45959.9208005787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45959.9208005787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45959.9208005787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45959.9208005787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45959.9208005787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45959.9208005787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45959.9208005787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45959.9208005787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45959.9208005787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45959.9208005787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45959.9208005787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45959.9208005787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45959.9208005787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45959.9208005787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45959.9208005787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45959.9208005787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45959.9208005787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45959.9208005787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45959.9208005787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45959.9208005787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45959.9208005787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45959.9208005787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45959.9208005787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45959.9208005787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45959.9208005787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45959.9208005787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45959.9208005787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45959.9208005787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45959.9208005787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45959.9208005787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45959.9208005787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45959.9208005787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45959.9208005787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45959.9208005787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45959.9208005787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45959.9208005787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45959.9208005787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45959.9208005787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45959.9208005787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45959.9208005787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45959.9208005787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45959.9208005787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45959.9208005787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45959.9208005787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45959.9208005787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45959.9208005787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45959.9208005787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45959.9208005787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45959.9208005787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45959.9208005787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45959.9208005787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45959.9208005787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45959.9208005787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45959.9208005787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45959.9208005787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45959.9208005787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45959.9208005787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45959.9208005787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45959.9208005787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45959.9208005787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45959.9208005787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45959.9208005787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45959.9208005787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45959.9208005787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45959.9208005787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45959.9208005787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45959.9208005787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45959.9208005787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45959.9208005787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45959.9208005787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45959.9208005787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45959.9208005787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45959.9208005787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45959.9208005787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45959.9208005787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45959.9208005787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45959.9208005787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45959.9208005787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45959.9208005787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45959.9208005787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45959.9208005787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45959.9208005787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45959.9208005787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45959.9208005787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45959.9208005787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45959.9208005787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45959.9208005787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45959.9208005787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45959.9208005787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45959.9208005787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45959.9208005787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45959.9208005787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45959.9208005787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45959.9208005787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45959.9208005787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45959.9208005787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45959.9208005787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45959.9208005787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45959.9208005787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45959.9208005787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45959.9208005787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45959.9208005787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45959.9208005787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45959.9208005787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45959.9208005787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45959.9208005787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45959.9208005787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45959.9208005787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45959.9208005787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45959.9208005787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45959.9208005787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45959.9208005787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45959.9208005787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45959.9208005787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45959.9208005787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45959.9208005787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45959.9208005787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45959.9208005787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45959.9208005787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45959.9208005787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45959.9208005787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45959.9208005787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45959.9208005787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45959.9208005787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45959.9208005787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45959.9208005787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45959.9208005787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45959.9208005787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45959.9208005787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45959.9208005787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45959.9208005787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45959.9208005787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45959.9208005787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45959.9208005787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45959.9208005787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45959.9208005787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45959.9208005787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45959.9208005787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45959.9208005787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45959.9208005787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45959.9208005787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45959.9208005787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45959.9208005787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45959.9208005787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45959.9208005787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45959.9208005787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45959.9208005787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45959.9208005787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45959.9208005787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45959.9208005787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45959.9208005787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45959.9208005787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45959.9208005787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45959.9208005787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45959.9208005787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45959.9208005787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45959.9208005787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45959.9208005787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45959.9208005787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45959.9208005787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45959.9208005787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45959.9208005787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45959.9208005787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45959.9208005787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45959.9208005787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45959.9208005787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45959.9208005787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45959.9208005787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45959.9208005787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45959.9208005787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45959.9208005787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45959.9208005787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45959.9208005787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45959.9208005787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45959.9208005787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45959.9208005787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45959.9208005787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45959.9208005787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45959.9208005787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45959.9208005787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45959.9208005787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45959.9208005787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45959.9208005787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45959.9208005787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45959.9208005787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45959.9208005787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45959.9208005787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45959.9208005787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45959.9208005787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45959.9208005787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45959.9208005787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45959.9208005787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45959.9208005787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45959.9208005787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45959.9208005787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45959.9208005787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45959.9208005787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45959.9208005787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45959.9208005787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45959.9208005787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45959.9208005787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45959.9208005787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45959.9208005787</v>
      </c>
      <c r="H423" s="159"/>
      <c r="I423" s="158" t="str">
        <f>IFERROR(VLOOKUP(D423,DB!A:F,6,0),"")</f>
        <v/>
      </c>
      <c r="J423" s="158" t="str">
        <f>IFERROR(VLOOKUP(D423,DB!A:G,7,0),"")</f>
        <v/>
      </c>
      <c r="K423" s="158"/>
      <c r="L423" s="158" t="str">
        <f>IFERROR(VLOOKUP(D423,DB!A:I,9,0),"")</f>
        <v/>
      </c>
    </row>
    <row r="424" spans="1:12" ht="15"/>
    <row r="425" spans="1:12" ht="15"/>
    <row r="426" spans="1:12" ht="15"/>
    <row r="427" spans="1:12" ht="15"/>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33" ht="15"/>
    <row r="534" ht="15"/>
    <row r="536" ht="15"/>
    <row r="537" ht="15"/>
    <row r="538" ht="15"/>
    <row r="539" ht="15"/>
    <row r="541" ht="15"/>
    <row r="542" ht="15"/>
    <row r="549" ht="15"/>
    <row r="550" ht="15"/>
    <row r="551" ht="15"/>
    <row r="552" ht="15"/>
    <row r="553" ht="15"/>
    <row r="554" ht="15"/>
    <row r="557" ht="15"/>
    <row r="558" ht="15"/>
    <row r="559" ht="15"/>
    <row r="560" ht="15"/>
    <row r="561" ht="15"/>
    <row r="562" ht="15"/>
    <row r="563" ht="15"/>
    <row r="564" ht="15"/>
    <row r="565" ht="15"/>
    <row r="566" ht="15"/>
    <row r="567" ht="15"/>
    <row r="568"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4" ht="15"/>
    <row r="625" ht="15"/>
    <row r="662" ht="15"/>
    <row r="663" ht="15"/>
    <row r="664" ht="15"/>
    <row r="665" ht="15"/>
    <row r="666" ht="15"/>
    <row r="667" ht="15"/>
    <row r="668" ht="15"/>
    <row r="669" ht="15"/>
    <row r="670" ht="15"/>
    <row r="671"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2" ht="15"/>
    <row r="753" ht="15"/>
    <row r="754" ht="15"/>
    <row r="756" ht="15"/>
    <row r="757"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90" ht="15"/>
    <row r="791" ht="15"/>
    <row r="961" ht="15"/>
    <row r="962" ht="15"/>
    <row r="963" ht="15"/>
    <row r="964" ht="15"/>
    <row r="965" ht="15"/>
    <row r="966" ht="15"/>
    <row r="972" ht="15"/>
    <row r="973" ht="15"/>
    <row r="974" ht="15"/>
    <row r="975" ht="15"/>
    <row r="976" ht="15"/>
    <row r="977" ht="15"/>
    <row r="978"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9" ht="15"/>
    <row r="1030" ht="15"/>
    <row r="1036" ht="15"/>
    <row r="1037" ht="15"/>
    <row r="1039" ht="15"/>
    <row r="1040" ht="15"/>
    <row r="1041" ht="15"/>
    <row r="1042" ht="15"/>
    <row r="1043" ht="15"/>
    <row r="1044" ht="15"/>
    <row r="1045" ht="15"/>
    <row r="1047" ht="15"/>
    <row r="1048" ht="15"/>
    <row r="1049"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5" ht="15"/>
    <row r="1156" ht="15"/>
    <row r="1157" ht="15"/>
    <row r="1158" ht="15"/>
    <row r="1159" ht="15"/>
    <row r="1160" ht="15"/>
    <row r="1161" ht="15"/>
    <row r="1162" ht="15"/>
    <row r="1163" ht="15"/>
    <row r="1164" ht="15"/>
    <row r="1165" ht="15"/>
    <row r="1167" ht="15"/>
    <row r="1168" ht="15"/>
    <row r="1169" ht="15"/>
    <row r="1170" ht="15"/>
    <row r="1171" ht="15"/>
    <row r="1172" ht="15"/>
    <row r="1173" ht="15"/>
    <row r="1174" ht="15"/>
    <row r="1175" ht="15"/>
    <row r="1176" ht="15"/>
    <row r="1184" ht="15"/>
    <row r="1185" ht="15"/>
    <row r="1188" ht="15"/>
    <row r="1189" ht="15"/>
    <row r="1190" ht="15"/>
    <row r="1191" ht="15"/>
    <row r="1192" ht="15"/>
    <row r="1193" ht="15"/>
    <row r="1194" ht="15"/>
    <row r="1195" ht="15"/>
    <row r="1198" ht="15"/>
    <row r="1199" ht="15"/>
    <row r="1200" ht="15"/>
    <row r="1201" ht="15"/>
    <row r="1202" ht="15"/>
    <row r="1203" ht="15"/>
    <row r="1204" ht="15"/>
    <row r="1205" ht="15"/>
    <row r="1206" ht="15"/>
    <row r="1207" ht="15"/>
    <row r="1208" ht="15"/>
    <row r="1209" ht="15"/>
    <row r="1211" ht="15"/>
    <row r="1212" ht="15"/>
    <row r="1213" ht="15"/>
    <row r="1216" ht="15"/>
    <row r="1218" ht="15"/>
    <row r="1220" ht="15"/>
    <row r="1223" ht="15"/>
    <row r="1224" ht="15"/>
    <row r="1225" ht="15"/>
    <row r="1227" ht="15"/>
    <row r="1229" ht="15"/>
    <row r="1230" ht="15"/>
    <row r="1231" ht="15"/>
    <row r="1232" ht="15"/>
    <row r="1233" ht="15"/>
    <row r="1235" ht="15"/>
    <row r="1236" ht="15"/>
    <row r="1237" ht="15"/>
    <row r="1238" ht="15"/>
    <row r="1240" ht="15"/>
    <row r="1242" ht="15"/>
    <row r="1243" ht="15"/>
    <row r="1245" ht="15"/>
    <row r="1246" ht="15"/>
    <row r="1247" ht="15"/>
    <row r="1248" ht="15"/>
    <row r="1250" ht="15"/>
    <row r="1252" ht="15"/>
    <row r="1253" ht="15"/>
    <row r="1254" ht="15"/>
    <row r="1255" ht="15"/>
    <row r="1257" ht="15"/>
    <row r="1258" ht="15"/>
    <row r="1259" ht="15"/>
    <row r="1260" ht="15"/>
    <row r="1261" ht="15"/>
    <row r="1262" ht="15"/>
    <row r="1263" ht="15"/>
    <row r="1266" ht="15"/>
    <row r="1268" ht="15"/>
    <row r="1269" ht="15"/>
    <row r="1270" ht="15"/>
    <row r="1271" ht="15"/>
    <row r="1272" ht="15"/>
    <row r="1273" ht="15"/>
    <row r="1274" ht="15"/>
    <row r="1275" ht="15"/>
    <row r="1278" ht="15"/>
    <row r="1279" ht="15"/>
    <row r="1281" ht="15"/>
    <row r="1283" ht="15"/>
    <row r="1284" ht="15"/>
    <row r="1285" ht="15"/>
    <row r="1286" ht="15"/>
    <row r="1287" ht="15"/>
    <row r="1291" ht="15"/>
    <row r="1292" ht="15"/>
    <row r="1294" ht="15"/>
    <row r="1295" ht="15"/>
    <row r="1298" ht="15"/>
    <row r="1299" ht="15"/>
    <row r="1300" ht="15"/>
  </sheetData>
  <dataValidations count="2">
    <dataValidation allowBlank="1" showInputMessage="1" showErrorMessage="1" sqref="E1" xr:uid="{920C6338-E771-4DAE-8C89-92A9093EA4DE}"/>
    <dataValidation type="list" allowBlank="1" showInputMessage="1" showErrorMessage="1" sqref="E2:E42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4"/>
  <sheetViews>
    <sheetView workbookViewId="0">
      <selection activeCell="F8" sqref="F8"/>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39129</v>
      </c>
      <c r="B2" s="103" t="str">
        <f>IFERROR(VLOOKUP(D2,DB!A:K,11,0),"")</f>
        <v>R6</v>
      </c>
      <c r="C2" s="105">
        <v>1</v>
      </c>
      <c r="D2" s="103" t="s">
        <v>30015</v>
      </c>
      <c r="E2" s="106" t="s">
        <v>39021</v>
      </c>
      <c r="F2" s="107">
        <v>45959.903634259259</v>
      </c>
      <c r="G2" s="77">
        <f ca="1">IFERROR(NOW()-F2,"-")</f>
        <v>1.7166319441457745E-2</v>
      </c>
      <c r="H2" s="107">
        <v>45959.897939814815</v>
      </c>
      <c r="I2" s="103" t="str">
        <f>IFERROR(VLOOKUP(D2,DB!A:F,6,0),"")</f>
        <v>SCECO</v>
      </c>
      <c r="J2" s="102" t="str">
        <f>IFERROR(VLOOKUP(D2,DB!A:G,7,0),"")</f>
        <v>Dead</v>
      </c>
      <c r="K2" s="108" t="s">
        <v>39130</v>
      </c>
      <c r="L2" s="109" t="str">
        <f>IFERROR(VLOOKUP(D2,DB!A:I,9,0),"")</f>
        <v>Latis</v>
      </c>
    </row>
    <row r="3" spans="1:16383" ht="31.5" customHeight="1">
      <c r="A3" s="104"/>
      <c r="B3" s="103" t="str">
        <f>IFERROR(VLOOKUP(D3,DB!A:K,11,0),"")</f>
        <v/>
      </c>
      <c r="C3" s="105"/>
      <c r="D3" s="103"/>
      <c r="E3" s="106"/>
      <c r="F3" s="107"/>
      <c r="G3" s="77">
        <f ca="1">IFERROR(NOW()-F3,"-")</f>
        <v>45959.9208005787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45959.9208005787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45959.9208005787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45959.9208005787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45959.9208005787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45959.9208005787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45959.9208005787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45959.9208005787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45959.9208005787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45959.9208005787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45959.9208005787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45959.9208005787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45959.9208005787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45959.9208005787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45959.9208005787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45959.9208005787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45959.9208005787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45959.9208005787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45959.9208005787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45959.9208005787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45959.9208005787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45959.9208005787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45959.9208005787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45959.9208005787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45959.9208005787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45959.9208005787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45959.9208005787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45959.9208005787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45959.9208005787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45959.9208005787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45959.9208005787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45959.9208005787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45959.9208005787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45959.9208005787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45959.9208005787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45959.9208005787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45959.9208005787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45959.9208005787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45959.9208005787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45959.9208005787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45959.9208005787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45959.9208005787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45959.9208005787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45959.9208005787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45959.9208005787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45959.9208005787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45959.9208005787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45959.9208005787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45959.9208005787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45959.9208005787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45959.9208005787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45959.9208005787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45959.9208005787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45959.9208005787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45959.9208005787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45959.9208005787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45959.9208005787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45959.9208005787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45959.9208005787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45959.9208005787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45959.9208005787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45959.9208005787</v>
      </c>
      <c r="H64" s="107"/>
      <c r="I64" s="103" t="str">
        <f>IFERROR(VLOOKUP(D64,DB!A:F,6,0),"")</f>
        <v/>
      </c>
      <c r="J64" s="102" t="str">
        <f>IFERROR(VLOOKUP(D64,DB!A:G,7,0),"")</f>
        <v/>
      </c>
      <c r="K64" s="108"/>
      <c r="L64" s="109" t="str">
        <f>IFERROR(VLOOKUP(D64,DB!A:I,9,0),"")</f>
        <v/>
      </c>
    </row>
  </sheetData>
  <dataValidations count="2">
    <dataValidation allowBlank="1" showInputMessage="1" showErrorMessage="1" sqref="E1" xr:uid="{380493DB-286A-4683-AF55-C78F04945A49}"/>
    <dataValidation type="list" allowBlank="1" showInputMessage="1" showErrorMessage="1" sqref="E2:E6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2025-10-29T19:07:52Z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