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284" documentId="13_ncr:1_{F6CB121F-512D-4AA6-A0C1-0FB36C537598}" xr6:coauthVersionLast="47" xr6:coauthVersionMax="47" xr10:uidLastSave="{36C06625-14D3-4984-A69E-9E4F38F64140}"/>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alcChain>
</file>

<file path=xl/sharedStrings.xml><?xml version="1.0" encoding="utf-8"?>
<sst xmlns="http://schemas.openxmlformats.org/spreadsheetml/2006/main" count="180293" uniqueCount="39132">
  <si>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</si>
  <si>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</si>
  <si>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</si>
  <si>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</si>
  <si>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</si>
  <si>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</si>
  <si>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</si>
  <si>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</si>
  <si>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</si>
  <si>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</si>
  <si>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</si>
  <si>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</si>
  <si>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</si>
  <si>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</si>
  <si>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</si>
  <si>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</si>
  <si>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</si>
  <si>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</si>
  <si>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</si>
  <si>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</si>
  <si>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</si>
  <si>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</si>
  <si>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</si>
  <si>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</si>
  <si>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</si>
  <si>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</si>
  <si>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</si>
  <si>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</si>
  <si>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</si>
  <si>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</si>
  <si>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</si>
  <si>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</si>
  <si>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</si>
  <si>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</si>
  <si>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</si>
  <si>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</si>
  <si>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</si>
  <si>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</si>
  <si>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</si>
  <si>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</si>
  <si>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</si>
  <si>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</si>
  <si>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</si>
  <si>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</si>
  <si>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</si>
  <si>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</si>
  <si>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</si>
  <si>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</si>
  <si>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</si>
  <si>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</si>
  <si>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</si>
  <si>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</si>
  <si>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</si>
  <si>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</si>
  <si>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</si>
  <si>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</si>
  <si>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</si>
  <si>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</si>
  <si>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</si>
  <si>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</si>
  <si>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</si>
  <si>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</si>
  <si>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</si>
  <si>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</si>
  <si>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</si>
  <si>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</si>
  <si>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</si>
  <si>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</si>
  <si>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</si>
  <si>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</si>
  <si>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</si>
  <si>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</si>
  <si>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</si>
  <si>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</si>
  <si>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</si>
  <si>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</si>
  <si>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</si>
  <si>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</si>
  <si>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</si>
  <si>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</si>
  <si>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</si>
  <si>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</si>
  <si>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</si>
  <si>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</si>
  <si>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</si>
  <si>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</si>
  <si>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</si>
  <si>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</si>
  <si>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</si>
  <si>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</si>
  <si>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</si>
  <si>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</si>
  <si>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</si>
  <si>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</si>
  <si>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</si>
  <si>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</si>
  <si>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</si>
  <si>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</si>
  <si>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</si>
  <si>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</si>
  <si>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</si>
  <si>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</si>
  <si>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</si>
  <si>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</si>
  <si>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</si>
  <si>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</si>
  <si>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</si>
  <si>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</si>
  <si>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</si>
  <si>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</si>
  <si>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</si>
  <si>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</si>
  <si>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</si>
  <si>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</si>
  <si>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</si>
  <si>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</si>
  <si>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</si>
  <si>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</si>
  <si>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</si>
  <si>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</si>
  <si>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</si>
  <si>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</si>
  <si>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</si>
  <si>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</si>
  <si>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</si>
  <si>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</si>
  <si>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</si>
  <si>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</si>
  <si>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</si>
  <si>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</si>
  <si>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</si>
  <si>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</si>
  <si>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</si>
  <si>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</si>
  <si>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</si>
  <si>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</si>
  <si>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</si>
  <si>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</si>
  <si>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</si>
  <si>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</si>
  <si>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</si>
  <si>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</si>
  <si>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</si>
  <si>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</si>
  <si>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</si>
  <si>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</si>
  <si>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</si>
  <si>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</si>
  <si>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</si>
  <si>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</si>
  <si>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</si>
  <si>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</si>
  <si>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</si>
  <si>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</si>
  <si>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</si>
  <si>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</si>
  <si>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</si>
  <si>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</si>
  <si>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</si>
  <si>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</si>
  <si>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</si>
  <si>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</si>
  <si>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</si>
  <si>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</si>
  <si>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</si>
  <si>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</si>
  <si>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</si>
  <si>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</si>
  <si>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</si>
  <si>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</si>
  <si>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</si>
  <si>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</si>
  <si>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</si>
  <si>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</si>
  <si>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</si>
  <si>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</si>
  <si>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</si>
  <si>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</si>
  <si>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</si>
  <si>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</si>
  <si>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</si>
  <si>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</si>
  <si>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</si>
  <si>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</si>
  <si>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</si>
  <si>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</si>
  <si>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</si>
  <si>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</si>
  <si>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</si>
  <si>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</si>
  <si>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</si>
  <si>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</si>
  <si>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</si>
  <si>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</si>
  <si>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</si>
  <si>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</si>
  <si>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</si>
  <si>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</si>
  <si>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</si>
  <si>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</si>
  <si>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</si>
  <si>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</si>
  <si>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</si>
  <si>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</si>
  <si>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</si>
  <si>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</si>
  <si>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</si>
  <si>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</si>
  <si>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</si>
  <si>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</si>
  <si>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</si>
  <si>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</si>
  <si>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</si>
  <si>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</si>
  <si>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</si>
  <si>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</si>
  <si>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</si>
  <si>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</si>
  <si>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</si>
  <si>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</si>
  <si>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</si>
  <si>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</si>
  <si>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</si>
  <si>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</si>
  <si>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</si>
  <si>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</si>
  <si>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</si>
  <si>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</si>
  <si>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</si>
  <si>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</si>
  <si>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</si>
  <si>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</si>
  <si>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</si>
  <si>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</si>
  <si>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</si>
  <si>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</si>
  <si>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</si>
  <si>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</si>
  <si>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</si>
  <si>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</si>
  <si>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</si>
  <si>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</si>
  <si>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</si>
  <si>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</si>
  <si>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</si>
  <si>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</si>
  <si>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</si>
  <si>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</si>
  <si>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</si>
  <si>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</si>
  <si>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</si>
  <si>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</si>
  <si>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</si>
  <si>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</si>
  <si>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</si>
  <si>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</si>
  <si>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</si>
  <si>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</si>
  <si>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</si>
  <si>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</si>
  <si>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</si>
  <si>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</si>
  <si>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</si>
  <si>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</si>
  <si>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</si>
  <si>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</si>
  <si>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</si>
  <si>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</si>
  <si>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</si>
  <si>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</si>
  <si>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</si>
  <si>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</si>
  <si>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</si>
  <si>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</si>
  <si>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</si>
  <si>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</si>
  <si>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</si>
  <si>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</si>
  <si>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</si>
  <si>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</si>
  <si>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</si>
  <si>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</si>
  <si>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</si>
  <si>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</si>
  <si>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</si>
  <si>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</si>
  <si>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</si>
  <si>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</si>
  <si>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</si>
  <si>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</si>
  <si>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</si>
  <si>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</si>
  <si>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</si>
  <si>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</si>
  <si>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</si>
  <si>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</si>
  <si>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</si>
  <si>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</si>
  <si>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</si>
  <si>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</si>
  <si>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</si>
  <si>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</si>
  <si>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</si>
  <si>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</si>
  <si>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</si>
  <si>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</si>
  <si>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</si>
  <si>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</si>
  <si>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</si>
  <si>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</si>
  <si>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</si>
  <si>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</si>
  <si>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</si>
  <si>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</si>
  <si>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</si>
  <si>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</si>
  <si>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</si>
  <si>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</si>
  <si>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</si>
  <si>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</si>
  <si>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</si>
  <si>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</si>
  <si>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</si>
  <si>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</si>
  <si>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</si>
  <si>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</si>
  <si>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</si>
  <si>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</si>
  <si>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</si>
  <si>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</si>
  <si>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</si>
  <si>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</si>
  <si>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</si>
  <si>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</si>
  <si>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</si>
  <si>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</si>
  <si>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</si>
  <si>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</si>
  <si>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</si>
  <si>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</si>
  <si>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</si>
  <si>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</si>
  <si>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</si>
  <si>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</si>
  <si>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</si>
  <si>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</si>
  <si>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</si>
  <si>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</si>
  <si>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</si>
  <si>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</si>
  <si>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</si>
  <si>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</si>
  <si>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</si>
  <si>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</si>
  <si>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</si>
  <si>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</si>
  <si>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</si>
  <si>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</si>
  <si>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</si>
  <si>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</si>
  <si>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</si>
  <si>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</si>
  <si>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</si>
  <si>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</si>
  <si>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</si>
  <si>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</si>
  <si>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</si>
  <si>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</si>
  <si>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</si>
  <si>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</si>
  <si>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</si>
  <si>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</si>
  <si>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</si>
  <si>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</si>
  <si>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</si>
  <si>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</si>
  <si>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</si>
  <si>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</si>
  <si>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</si>
  <si>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</si>
  <si>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</si>
  <si>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</si>
  <si>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</si>
  <si>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</si>
  <si>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</si>
  <si>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</si>
  <si>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</si>
  <si>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</si>
  <si>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</si>
  <si>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</si>
  <si>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</si>
  <si>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</si>
  <si>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</si>
  <si>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</si>
  <si>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</si>
  <si>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</si>
  <si>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</si>
  <si>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</si>
  <si>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</si>
  <si>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</si>
  <si>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</si>
  <si>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</si>
  <si>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</si>
  <si>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</si>
  <si>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</si>
  <si>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</si>
  <si>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</si>
  <si>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</si>
  <si>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</si>
  <si>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</si>
  <si>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</si>
  <si>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</si>
  <si>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</si>
  <si>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</si>
  <si>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</si>
  <si>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</si>
  <si>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</si>
  <si>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</si>
  <si>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</si>
  <si>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</si>
  <si>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</si>
  <si>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</si>
  <si>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</si>
  <si>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</si>
  <si>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</si>
  <si>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</si>
  <si>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</si>
  <si>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</si>
  <si>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</si>
  <si>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</si>
  <si>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</si>
  <si>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</si>
  <si>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</si>
  <si>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</si>
  <si>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</si>
  <si>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</si>
  <si>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</si>
  <si>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</si>
  <si>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</si>
  <si>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</si>
  <si>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</si>
  <si>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</si>
  <si>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</si>
  <si>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</si>
  <si>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</si>
  <si>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</si>
  <si>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</si>
  <si>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</si>
  <si>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</si>
  <si>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</si>
  <si>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</si>
  <si>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</si>
  <si>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</si>
  <si>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</si>
  <si>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</si>
  <si>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</si>
  <si>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</si>
  <si>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</si>
  <si>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</si>
  <si>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</si>
  <si>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</si>
  <si>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</si>
  <si>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</si>
  <si>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</si>
  <si>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</si>
  <si>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</si>
  <si>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</si>
  <si>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</si>
  <si>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</si>
  <si>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</si>
  <si>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</si>
  <si>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</si>
  <si>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</si>
  <si>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</si>
  <si>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</si>
  <si>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</si>
  <si>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</si>
  <si>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</si>
  <si>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</si>
  <si>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</si>
  <si>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</si>
  <si>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</si>
  <si>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</si>
  <si>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</si>
  <si>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</si>
  <si>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</si>
  <si>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</si>
  <si>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</si>
  <si>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</si>
  <si>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</si>
  <si>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</si>
  <si>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</si>
  <si>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</si>
  <si>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</si>
  <si>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</si>
  <si>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</si>
  <si>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</si>
  <si>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</si>
  <si>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</si>
  <si>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</si>
  <si>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</si>
  <si>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</si>
  <si>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</si>
  <si>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</si>
  <si>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</si>
  <si>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</si>
  <si>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</si>
  <si>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</si>
  <si>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</si>
  <si>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</si>
  <si>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</si>
  <si>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</si>
  <si>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</si>
  <si>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</si>
  <si>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</si>
  <si>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</si>
  <si>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</si>
  <si>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</si>
  <si>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</si>
  <si>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</si>
  <si>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</si>
  <si>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</si>
  <si>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</si>
  <si>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</si>
  <si>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</si>
  <si>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</si>
  <si>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</si>
  <si>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</si>
  <si>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</si>
  <si>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</si>
  <si>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</si>
  <si>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</si>
  <si>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</si>
  <si>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</si>
  <si>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</si>
  <si>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</si>
  <si>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</si>
  <si>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</si>
  <si>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</si>
  <si>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</si>
  <si>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</si>
  <si>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</si>
  <si>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</si>
  <si>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</si>
  <si>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</si>
  <si>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</si>
  <si>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</si>
  <si>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</si>
  <si>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</si>
  <si>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</si>
  <si>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</si>
  <si>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</si>
  <si>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</si>
  <si>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</si>
  <si>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</si>
  <si>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</si>
  <si>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</si>
  <si>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</si>
  <si>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</si>
  <si>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</si>
  <si>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</si>
  <si>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</si>
  <si>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</si>
  <si>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</si>
  <si>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</si>
  <si>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</si>
  <si>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</si>
  <si>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</si>
  <si>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</si>
  <si>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</si>
  <si>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</si>
  <si>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</si>
  <si>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</si>
  <si>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</si>
  <si>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</si>
  <si>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</si>
  <si>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</si>
  <si>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</si>
  <si>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</si>
  <si>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</si>
  <si>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</si>
  <si>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</si>
  <si>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</si>
  <si>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</si>
  <si>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</si>
  <si>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</si>
  <si>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</si>
  <si>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</si>
  <si>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</si>
  <si>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</si>
  <si>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</si>
  <si>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</si>
  <si>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</si>
  <si>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</si>
  <si>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</si>
  <si>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</si>
  <si>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</si>
  <si>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</si>
  <si>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</si>
  <si>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</si>
  <si>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</si>
  <si>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</si>
  <si>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</si>
  <si>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</si>
  <si>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</si>
  <si>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</si>
  <si>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</si>
  <si>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</si>
  <si>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</si>
  <si>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</si>
  <si>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</si>
  <si>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</si>
  <si>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</si>
  <si>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</si>
  <si>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</si>
  <si>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</si>
  <si>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</si>
  <si>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</si>
  <si>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</si>
  <si>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</si>
  <si>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</si>
  <si>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</si>
  <si>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</si>
  <si>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</si>
  <si>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</si>
  <si>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</si>
  <si>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</si>
  <si>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</si>
  <si>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</si>
  <si>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</si>
  <si>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</si>
  <si>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</si>
  <si>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</si>
  <si>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</si>
  <si>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</si>
  <si>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</si>
  <si>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</si>
  <si>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</si>
  <si>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</si>
  <si>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</si>
  <si>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</si>
  <si>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</si>
  <si>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</si>
  <si>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</si>
  <si>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</si>
  <si>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</si>
  <si>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</si>
  <si>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</si>
  <si>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</si>
  <si>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</si>
  <si>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</si>
  <si>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</si>
  <si>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</si>
  <si>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</si>
  <si>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</si>
  <si>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</si>
  <si>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</si>
  <si>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</si>
  <si>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</si>
  <si>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</si>
  <si>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</si>
  <si>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</si>
  <si>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</si>
  <si>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</si>
  <si>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</si>
  <si>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</si>
  <si>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</si>
  <si>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</si>
  <si>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</si>
  <si>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</si>
  <si>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</si>
  <si>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</si>
  <si>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</si>
  <si>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</si>
  <si>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</si>
  <si>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</si>
  <si>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</si>
  <si>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</si>
  <si>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</si>
  <si>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</si>
  <si>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</si>
  <si>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</si>
  <si>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</si>
  <si>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</si>
  <si>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</si>
  <si>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</si>
  <si>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</si>
  <si>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</si>
  <si>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</si>
  <si>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</si>
  <si>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</si>
  <si>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</si>
  <si>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</si>
  <si>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</si>
  <si>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</si>
  <si>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</si>
  <si>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</si>
  <si>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</si>
  <si>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</si>
  <si>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</si>
  <si>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</si>
  <si>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</si>
  <si>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</si>
  <si>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</si>
  <si>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</si>
  <si>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</si>
  <si>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</si>
  <si>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</si>
  <si>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</si>
  <si>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</si>
  <si>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</si>
  <si>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</si>
  <si>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</si>
  <si>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</si>
  <si>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</si>
  <si>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</si>
  <si>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</si>
  <si>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</si>
  <si>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</si>
  <si>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</si>
  <si>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</si>
  <si>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</si>
  <si>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</si>
  <si>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</si>
  <si>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</si>
  <si>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</si>
  <si>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</si>
  <si>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</si>
  <si>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</si>
  <si>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</si>
  <si>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</si>
  <si>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</si>
  <si>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</si>
  <si>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</si>
  <si>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</si>
  <si>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</si>
  <si>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</si>
  <si>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</si>
  <si>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</si>
  <si>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</si>
  <si>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</si>
  <si>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</si>
  <si>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</si>
  <si>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</si>
  <si>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</si>
  <si>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</si>
  <si>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</si>
  <si>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</si>
  <si>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</si>
  <si>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</si>
  <si>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</si>
  <si>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</si>
  <si>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</si>
  <si>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</si>
  <si>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</si>
  <si>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</si>
  <si>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</si>
  <si>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</si>
  <si>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</si>
  <si>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</si>
  <si>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</si>
  <si>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</si>
  <si>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</si>
  <si>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</si>
  <si>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</si>
  <si>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</si>
  <si>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</si>
  <si>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</si>
  <si>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</si>
  <si>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</si>
  <si>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</si>
  <si>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</si>
  <si>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</si>
  <si>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</si>
  <si>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</si>
  <si>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</si>
  <si>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</si>
  <si>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</si>
  <si>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</si>
  <si>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</si>
  <si>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</si>
  <si>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</si>
  <si>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</si>
  <si>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</si>
  <si>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</si>
  <si>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</si>
  <si>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</si>
  <si>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</si>
  <si>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</si>
  <si>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</si>
  <si>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</si>
  <si>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</si>
  <si>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</si>
  <si>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</si>
  <si>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</si>
  <si>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</si>
  <si>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</si>
  <si>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</si>
  <si>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</si>
  <si>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</si>
  <si>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</si>
  <si>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</si>
  <si>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</si>
  <si>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</si>
  <si>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</si>
  <si>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</si>
  <si>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</si>
  <si>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</si>
  <si>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</si>
  <si>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</si>
  <si>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</si>
  <si>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</si>
  <si>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</si>
  <si>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</si>
  <si>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</si>
  <si>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</si>
  <si>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</si>
  <si>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</si>
  <si>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</si>
  <si>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</si>
  <si>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</si>
  <si>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</si>
  <si>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</si>
  <si>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</si>
  <si>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</si>
  <si>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</si>
  <si>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</si>
  <si>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</si>
  <si>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</si>
  <si>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</si>
  <si>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</si>
  <si>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</si>
  <si>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</si>
  <si>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</si>
  <si>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</si>
  <si>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</si>
  <si>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</si>
  <si>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</si>
  <si>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</si>
  <si>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</si>
  <si>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</si>
  <si>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</si>
  <si>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</si>
  <si>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</si>
  <si>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</si>
  <si>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</si>
  <si>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</si>
  <si>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</si>
  <si>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</si>
  <si>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</si>
  <si>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</si>
  <si>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</si>
  <si>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</si>
  <si>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</si>
  <si>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</si>
  <si>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</si>
  <si>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</si>
  <si>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</si>
  <si>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</si>
  <si>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</si>
  <si>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</si>
  <si>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</si>
  <si>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</si>
  <si>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</si>
  <si>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</si>
  <si>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</si>
  <si>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</si>
  <si>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</si>
  <si>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</si>
  <si>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</si>
  <si>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</si>
  <si>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</si>
  <si>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</si>
  <si>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</si>
  <si>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</si>
  <si>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</si>
  <si>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</si>
  <si>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</si>
  <si>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</si>
  <si>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</si>
  <si>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</si>
  <si>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</si>
  <si>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</si>
  <si>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</si>
  <si>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</si>
  <si>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</si>
  <si>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</si>
  <si>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</si>
  <si>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</si>
  <si>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</si>
  <si>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</si>
  <si>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</si>
  <si>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</si>
  <si>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</si>
  <si>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</si>
  <si>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</si>
  <si>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</si>
  <si>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</si>
  <si>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</si>
  <si>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</si>
  <si>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</si>
  <si>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</si>
  <si>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</si>
  <si>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</si>
  <si>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</si>
  <si>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</si>
  <si>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</si>
  <si>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</si>
  <si>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</si>
  <si>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</si>
  <si>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</si>
  <si>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</si>
  <si>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</si>
  <si>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</si>
  <si>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</si>
  <si>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</si>
  <si>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</si>
  <si>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</si>
  <si>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</si>
  <si>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</si>
  <si>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</si>
  <si>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</si>
  <si>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</si>
  <si>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</si>
  <si>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</si>
  <si>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</si>
  <si>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</si>
  <si>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</si>
  <si>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</si>
  <si>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</si>
  <si>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</si>
  <si>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</si>
  <si>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</si>
  <si>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</si>
  <si>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</si>
  <si>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</si>
  <si>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</si>
  <si>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</si>
  <si>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</si>
  <si>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</si>
  <si>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</si>
  <si>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</si>
  <si>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</si>
  <si>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</si>
  <si>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</si>
  <si>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</si>
  <si>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</si>
  <si>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</si>
  <si>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</si>
  <si>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</si>
  <si>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</si>
  <si>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</si>
  <si>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</si>
  <si>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</si>
  <si>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</si>
  <si>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</si>
  <si>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</si>
  <si>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</si>
  <si>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</si>
  <si>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</si>
  <si>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</si>
  <si>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</si>
  <si>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</si>
  <si>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</si>
  <si>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</si>
  <si>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</si>
  <si>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</si>
  <si>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</si>
  <si>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</si>
  <si>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</si>
  <si>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</si>
  <si>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</si>
  <si>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</si>
  <si>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</si>
  <si>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</si>
  <si>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</si>
  <si>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</si>
  <si>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</si>
  <si>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</si>
  <si>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</si>
  <si>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</si>
  <si>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</si>
  <si>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</si>
  <si>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</si>
  <si>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</si>
  <si>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</si>
  <si>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</si>
  <si>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</si>
  <si>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</si>
  <si>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</si>
  <si>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</si>
  <si>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</si>
  <si>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</si>
  <si>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</si>
  <si>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</si>
  <si>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</si>
  <si>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</si>
  <si>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</si>
  <si>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</si>
  <si>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</si>
  <si>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</si>
  <si>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</si>
  <si>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</si>
  <si>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</si>
  <si>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</si>
  <si>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</si>
  <si>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</si>
  <si>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</si>
  <si>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</si>
  <si>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</si>
  <si>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</si>
  <si>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</si>
  <si>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</si>
  <si>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</si>
  <si>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</si>
  <si>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</si>
  <si>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</si>
  <si>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</si>
  <si>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</si>
  <si>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</si>
  <si>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</si>
  <si>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</si>
  <si>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</si>
  <si>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</si>
  <si>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</si>
  <si>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</si>
  <si>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</si>
  <si>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</si>
  <si>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</si>
  <si>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</si>
  <si>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</si>
  <si>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</si>
  <si>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</si>
  <si>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</si>
  <si>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</si>
  <si>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</si>
  <si>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</si>
  <si>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</si>
  <si>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</si>
  <si>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</si>
  <si>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</si>
  <si>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</si>
  <si>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</si>
  <si>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</si>
  <si>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</si>
  <si>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</si>
  <si>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</si>
  <si>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</si>
  <si>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</si>
  <si>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</si>
  <si>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</si>
  <si>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</si>
  <si>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</si>
  <si>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</si>
  <si>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</si>
  <si>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</si>
  <si>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</si>
  <si>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</si>
  <si>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</si>
  <si>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</si>
  <si>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</si>
  <si>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</si>
  <si>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</si>
  <si>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</si>
  <si>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</si>
  <si>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</si>
  <si>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</si>
  <si>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</si>
  <si>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</si>
  <si>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</si>
  <si>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</si>
  <si>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</si>
  <si>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</si>
  <si>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</si>
  <si>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</si>
  <si>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</si>
  <si>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</si>
  <si>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</si>
  <si>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</si>
  <si>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</si>
  <si>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</si>
  <si>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</si>
  <si>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</si>
  <si>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</si>
  <si>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</si>
  <si>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</si>
  <si>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</si>
  <si>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</si>
  <si>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</si>
  <si>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</si>
  <si>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</si>
  <si>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</si>
  <si>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</si>
  <si>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</si>
  <si>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</si>
  <si>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</si>
  <si>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</si>
  <si>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</si>
  <si>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</si>
  <si>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</si>
  <si>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</si>
  <si>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</si>
  <si>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</si>
  <si>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</si>
  <si>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</si>
  <si>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</si>
  <si>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</si>
  <si>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</si>
  <si>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</si>
  <si>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</si>
  <si>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</si>
  <si>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</si>
  <si>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</si>
  <si>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</si>
  <si>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</si>
  <si>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</si>
  <si>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</si>
  <si>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</si>
  <si>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</si>
  <si>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</si>
  <si>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</si>
  <si>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</si>
  <si>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</si>
  <si>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</si>
  <si>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</si>
  <si>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</si>
  <si>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</si>
  <si>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</si>
  <si>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</si>
  <si>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</si>
  <si>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</si>
  <si>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</si>
  <si>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</si>
  <si>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</si>
  <si>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</si>
  <si>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</si>
  <si>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</si>
  <si>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</si>
  <si>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</si>
  <si>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</si>
  <si>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</si>
  <si>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</si>
  <si>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</si>
  <si>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</si>
  <si>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</si>
  <si>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</si>
  <si>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</si>
  <si>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</si>
  <si>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</si>
  <si>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</si>
  <si>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</si>
  <si>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</si>
  <si>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</si>
  <si>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</si>
  <si>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</si>
  <si>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</si>
  <si>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</si>
  <si>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</si>
  <si>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</si>
  <si>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</si>
  <si>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</si>
  <si>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</si>
  <si>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</si>
  <si>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</si>
  <si>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</si>
  <si>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</si>
  <si>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</si>
  <si>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</si>
  <si>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</si>
  <si>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</si>
  <si>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</si>
  <si>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</si>
  <si>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</si>
  <si>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</si>
  <si>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</si>
  <si>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</si>
  <si>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</si>
  <si>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</si>
  <si>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</si>
  <si>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</si>
  <si>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</si>
  <si>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</si>
  <si>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</si>
  <si>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</si>
  <si>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</si>
  <si>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</si>
  <si>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</si>
  <si>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</si>
  <si>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</si>
  <si>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</si>
  <si>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</si>
  <si>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</si>
  <si>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</si>
  <si>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</si>
  <si>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</si>
  <si>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</si>
  <si>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</si>
  <si>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</si>
  <si>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</si>
  <si>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</si>
  <si>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</si>
  <si>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</si>
  <si>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</si>
  <si>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</si>
  <si>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</si>
  <si>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</si>
  <si>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</si>
  <si>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</si>
  <si>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</si>
  <si>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</si>
  <si>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</si>
  <si>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</si>
  <si>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</si>
  <si>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</si>
  <si>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</si>
  <si>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</si>
  <si>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</si>
  <si>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</si>
  <si>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</si>
  <si>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</si>
  <si>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</si>
  <si>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</si>
  <si>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</si>
  <si>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</si>
  <si>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</si>
  <si>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</si>
  <si>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</si>
  <si>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</si>
  <si>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</si>
  <si>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</si>
  <si>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</si>
  <si>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</si>
  <si>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</si>
  <si>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</si>
  <si>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</si>
  <si>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</si>
  <si>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</si>
  <si>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</si>
  <si>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</si>
  <si>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</si>
  <si>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</si>
  <si>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</si>
  <si>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</si>
  <si>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</si>
  <si>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</si>
  <si>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</si>
  <si>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</si>
  <si>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</si>
  <si>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</si>
  <si>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</si>
  <si>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</si>
  <si>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</si>
  <si>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</si>
  <si>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</si>
  <si>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</si>
  <si>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</si>
  <si>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</si>
  <si>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</si>
  <si>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</si>
  <si>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</si>
  <si>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</si>
  <si>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</si>
  <si>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</si>
  <si>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</si>
  <si>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</si>
  <si>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</si>
  <si>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</si>
  <si>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</si>
  <si>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</si>
  <si>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</si>
  <si>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</si>
  <si>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</si>
  <si>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</si>
  <si>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</si>
  <si>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</si>
  <si>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</si>
  <si>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</si>
  <si>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</si>
  <si>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</si>
  <si>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</si>
  <si>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</si>
  <si>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</si>
  <si>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</si>
  <si>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</si>
  <si>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</si>
  <si>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</si>
  <si>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</si>
  <si>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</si>
  <si>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</si>
  <si>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</si>
  <si>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</si>
  <si>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</si>
  <si>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</si>
  <si>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</si>
  <si>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</si>
  <si>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</si>
  <si>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</si>
  <si>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</si>
  <si>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</si>
  <si>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</si>
  <si>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</si>
  <si>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</si>
  <si>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</si>
  <si>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</si>
  <si>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</si>
  <si>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</si>
  <si>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</si>
  <si>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</si>
  <si>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</si>
  <si>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</si>
  <si>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</si>
  <si>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</si>
  <si>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</si>
  <si>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</si>
  <si>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</si>
  <si>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</si>
  <si>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</si>
  <si>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</si>
  <si>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</si>
  <si>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</si>
  <si>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</si>
  <si>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</si>
  <si>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</si>
  <si>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</si>
  <si>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</si>
  <si>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</si>
  <si>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</si>
  <si>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</si>
  <si>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</si>
  <si>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</si>
  <si>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</si>
  <si>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</si>
  <si>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</si>
  <si>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</si>
  <si>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</si>
  <si>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</si>
  <si>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</si>
  <si>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</si>
  <si>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</si>
  <si>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</si>
  <si>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</si>
  <si>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</si>
  <si>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</si>
  <si>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</si>
  <si>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</si>
  <si>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</si>
  <si>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</si>
  <si>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</si>
  <si>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</si>
  <si>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</si>
  <si>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</si>
  <si>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</si>
  <si>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</si>
  <si>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</si>
  <si>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</si>
  <si>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</si>
  <si>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</si>
  <si>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</si>
  <si>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</si>
  <si>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</si>
  <si>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</si>
  <si>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</si>
  <si>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</si>
  <si>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</si>
  <si>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</si>
  <si>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</si>
  <si>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</si>
  <si>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</si>
  <si>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</si>
  <si>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</si>
  <si>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</si>
  <si>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</si>
  <si>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</si>
  <si>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</si>
  <si>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</si>
  <si>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</si>
  <si>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</si>
  <si>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</si>
  <si>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</si>
  <si>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</si>
  <si>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</si>
  <si>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</si>
  <si>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</si>
  <si>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</si>
  <si>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</si>
  <si>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</si>
  <si>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</si>
  <si>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</si>
  <si>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</si>
  <si>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</si>
  <si>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</si>
  <si>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</si>
  <si>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</si>
  <si>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</si>
  <si>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</si>
  <si>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</si>
  <si>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</si>
  <si>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</si>
  <si>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</si>
  <si>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</si>
  <si>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</si>
  <si>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</si>
  <si>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</si>
  <si>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</si>
  <si>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</si>
  <si>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</si>
  <si>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</si>
  <si>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</si>
  <si>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</si>
  <si>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</si>
  <si>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</si>
  <si>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</si>
  <si>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</si>
  <si>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</si>
  <si>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</si>
  <si>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</si>
  <si>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</si>
  <si>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</si>
  <si>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</si>
  <si>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</si>
  <si>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</si>
  <si>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</si>
  <si>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</si>
  <si>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</si>
  <si>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</si>
  <si>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</si>
  <si>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</si>
  <si>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</si>
  <si>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</si>
  <si>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</si>
  <si>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</si>
  <si>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</si>
  <si>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</si>
  <si>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</si>
  <si>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</si>
  <si>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</si>
  <si>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</si>
  <si>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</si>
  <si>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</si>
  <si>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</si>
  <si>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</si>
  <si>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</si>
  <si>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</si>
  <si>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</si>
  <si>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</si>
  <si>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</si>
  <si>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</si>
  <si>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</si>
  <si>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</si>
  <si>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</si>
  <si>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</si>
  <si>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</si>
  <si>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</si>
  <si>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</si>
  <si>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</si>
  <si>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</si>
  <si>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</si>
  <si>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</si>
  <si>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</si>
  <si>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</si>
  <si>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</si>
  <si>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</si>
  <si>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</si>
  <si>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</si>
  <si>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</si>
  <si>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</si>
  <si>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</si>
  <si>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</si>
  <si>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</si>
  <si>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</si>
  <si>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</si>
  <si>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</si>
  <si>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</si>
  <si>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</si>
  <si>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</si>
  <si>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</si>
  <si>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</si>
  <si>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</si>
  <si>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</si>
  <si>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</si>
  <si>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</si>
  <si>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</si>
  <si>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</si>
  <si>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</si>
  <si>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</si>
  <si>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</si>
  <si>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</si>
  <si>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</si>
  <si>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</si>
  <si>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</si>
  <si>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</si>
  <si>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</si>
  <si>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</si>
  <si>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</si>
  <si>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</si>
  <si>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</si>
  <si>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</si>
  <si>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</si>
  <si>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</si>
  <si>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</si>
  <si>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</si>
  <si>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</si>
  <si>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</si>
  <si>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</si>
  <si>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</si>
  <si>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</si>
  <si>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</si>
  <si>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</si>
  <si>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</si>
  <si>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</si>
  <si>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</si>
  <si>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</si>
  <si>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</si>
  <si>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</si>
  <si>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</si>
  <si>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</si>
  <si>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</si>
  <si>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</si>
  <si>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</si>
  <si>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</si>
  <si>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</si>
  <si>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</si>
  <si>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</si>
  <si>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</si>
  <si>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</si>
  <si>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</si>
  <si>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</si>
  <si>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</si>
  <si>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</si>
  <si>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</si>
  <si>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</si>
  <si>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</si>
  <si>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</si>
  <si>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</si>
  <si>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</si>
  <si>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</si>
  <si>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</si>
  <si>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</si>
  <si>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</si>
  <si>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</si>
  <si>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</si>
  <si>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</si>
  <si>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</si>
  <si>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</si>
  <si>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</si>
  <si>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</si>
  <si>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</si>
  <si>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</si>
  <si>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</si>
  <si>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</si>
  <si>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</si>
  <si>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</si>
  <si>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</si>
  <si>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</si>
  <si>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</si>
  <si>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</si>
  <si>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</si>
  <si>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</si>
  <si>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</si>
  <si>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</si>
  <si>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</si>
  <si>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</si>
  <si>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</si>
  <si>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</si>
  <si>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</si>
  <si>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</si>
  <si>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</si>
  <si>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</si>
  <si>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</si>
  <si>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</si>
  <si>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</si>
  <si>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</si>
  <si>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</si>
  <si>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</si>
  <si>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</si>
  <si>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</si>
  <si>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</si>
  <si>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</si>
  <si>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</si>
  <si>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</si>
  <si>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</si>
  <si>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</si>
  <si>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</si>
  <si>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</si>
  <si>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</si>
  <si>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</si>
  <si>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</si>
  <si>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</si>
  <si>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</si>
  <si>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</si>
  <si>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</si>
  <si>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</si>
  <si>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</si>
  <si>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</si>
  <si>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</si>
  <si>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</si>
  <si>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</si>
  <si>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</si>
  <si>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</si>
  <si>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</si>
  <si>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</si>
  <si>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</si>
  <si>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</si>
  <si>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</si>
  <si>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</si>
  <si>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</si>
  <si>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</si>
  <si>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</si>
  <si>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</si>
  <si>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</si>
  <si>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</si>
  <si>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</si>
  <si>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</si>
  <si>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</si>
  <si>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</si>
  <si>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</si>
  <si>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</si>
  <si>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</si>
  <si>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</si>
  <si>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</si>
  <si>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</si>
  <si>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</si>
  <si>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</si>
  <si>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</si>
  <si>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</si>
  <si>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</si>
  <si>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</si>
  <si>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</si>
  <si>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</si>
  <si>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</si>
  <si>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</si>
  <si>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</si>
  <si>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</si>
  <si>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</si>
  <si>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</si>
  <si>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</si>
  <si>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</si>
  <si>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</si>
  <si>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</si>
  <si>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</si>
  <si>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</si>
  <si>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</si>
  <si>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</si>
  <si>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</si>
  <si>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</si>
  <si>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</si>
  <si>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</si>
  <si>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</si>
  <si>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</si>
  <si>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</si>
  <si>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</si>
  <si>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</si>
  <si>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</si>
  <si>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</si>
  <si>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</si>
  <si>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</si>
  <si>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</si>
  <si>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</si>
  <si>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</si>
  <si>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</si>
  <si>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</si>
  <si>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</si>
  <si>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</si>
  <si>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</si>
  <si>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</si>
  <si>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</si>
  <si>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</si>
  <si>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</si>
  <si>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</si>
  <si>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</si>
  <si>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</si>
  <si>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</si>
  <si>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</si>
  <si>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</si>
  <si>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</si>
  <si>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</si>
  <si>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</si>
  <si>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</si>
  <si>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</si>
  <si>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</si>
  <si>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</si>
  <si>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</si>
  <si>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</si>
  <si>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</si>
  <si>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</si>
  <si>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</si>
  <si>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</si>
  <si>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</si>
  <si>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</si>
  <si>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</si>
  <si>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</si>
  <si>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</si>
  <si>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</si>
  <si>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</si>
  <si>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</si>
  <si>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</si>
  <si>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</si>
  <si>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</si>
  <si>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</si>
  <si>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</si>
  <si>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</si>
  <si>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</si>
  <si>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</si>
  <si>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</si>
  <si>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</si>
  <si>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</si>
  <si>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</si>
  <si>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</si>
  <si>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</si>
  <si>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</si>
  <si>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</si>
  <si>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</si>
  <si>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</si>
  <si>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</si>
  <si>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</si>
  <si>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</si>
  <si>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</si>
  <si>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</si>
  <si>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</si>
  <si>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</si>
  <si>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</si>
  <si>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</si>
  <si>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</si>
  <si>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</si>
  <si>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</si>
  <si>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</si>
  <si>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</si>
  <si>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</si>
  <si>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</si>
  <si>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</si>
  <si>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</si>
  <si>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</si>
  <si>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</si>
  <si>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</si>
  <si>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</si>
  <si>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</si>
  <si>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</si>
  <si>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</si>
  <si>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</si>
  <si>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</si>
  <si>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</si>
  <si>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</si>
  <si>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</si>
  <si>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</si>
  <si>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</si>
  <si>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</si>
  <si>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</si>
  <si>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</si>
  <si>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</si>
  <si>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</si>
  <si>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</si>
  <si>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</si>
  <si>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</si>
  <si>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</si>
  <si>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</si>
  <si>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</si>
  <si>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</si>
  <si>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</si>
  <si>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</si>
  <si>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</si>
  <si>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</si>
  <si>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</si>
  <si>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</si>
  <si>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</si>
  <si>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</si>
  <si>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</si>
  <si>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</si>
  <si>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</si>
  <si>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</si>
  <si>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</si>
  <si>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</si>
  <si>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</si>
  <si>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</si>
  <si>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</si>
  <si>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</si>
  <si>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</si>
  <si>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</si>
  <si>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</si>
  <si>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</si>
  <si>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</si>
  <si>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</si>
  <si>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</si>
  <si>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</si>
  <si>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</si>
  <si>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</si>
  <si>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</si>
  <si>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</si>
  <si>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</si>
  <si>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</si>
  <si>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</si>
  <si>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</si>
  <si>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</si>
  <si>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</si>
  <si>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</si>
  <si>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</si>
  <si>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</si>
  <si>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</si>
  <si>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</si>
  <si>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</si>
  <si>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</si>
  <si>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</si>
  <si>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</si>
  <si>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</si>
  <si>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</si>
  <si>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</si>
  <si>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</si>
  <si>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</si>
  <si>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</si>
  <si>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</si>
  <si>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</si>
  <si>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</si>
  <si>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</si>
  <si>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</si>
  <si>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</si>
  <si>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</si>
  <si>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</si>
  <si>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</si>
  <si>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</si>
  <si>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</si>
  <si>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</si>
  <si>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</si>
  <si>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</si>
  <si>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</si>
  <si>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</si>
  <si>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</si>
  <si>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</si>
  <si>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</si>
  <si>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</si>
  <si>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</si>
  <si>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</si>
  <si>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</si>
  <si>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</si>
  <si>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</si>
  <si>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</si>
  <si>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</si>
  <si>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</si>
  <si>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</si>
  <si>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</si>
  <si>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</si>
  <si>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</si>
  <si>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</si>
  <si>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</si>
  <si>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</si>
  <si>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</si>
  <si>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</si>
  <si>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</si>
  <si>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</si>
  <si>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</si>
  <si>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</si>
  <si>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</si>
  <si>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</si>
  <si>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</si>
  <si>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</si>
  <si>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</si>
  <si>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</si>
  <si>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</si>
  <si>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</si>
  <si>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</si>
  <si>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</si>
  <si>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</si>
  <si>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</si>
  <si>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</si>
  <si>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</si>
  <si>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</si>
  <si>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</si>
  <si>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</si>
  <si>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</si>
  <si>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</si>
  <si>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</si>
  <si>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</si>
  <si>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</si>
  <si>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</si>
  <si>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</si>
  <si>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</si>
  <si>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</si>
  <si>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</si>
  <si>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</si>
  <si>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</si>
  <si>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</si>
  <si>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</si>
  <si>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</si>
  <si>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</si>
  <si>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</si>
  <si>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</si>
  <si>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</si>
  <si>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</si>
  <si>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</si>
  <si>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</si>
  <si>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</si>
  <si>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</si>
  <si>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</si>
  <si>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</si>
  <si>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</si>
  <si>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</si>
  <si>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</si>
  <si>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</si>
  <si>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</si>
  <si>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</si>
  <si>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</si>
  <si>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</si>
  <si>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</si>
  <si>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</si>
  <si>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</si>
  <si>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</si>
  <si>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</si>
  <si>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</si>
  <si>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</si>
  <si>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</si>
  <si>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</si>
  <si>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</si>
  <si>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</si>
  <si>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</si>
  <si>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</si>
  <si>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</si>
  <si>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</si>
  <si>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</si>
  <si>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</si>
  <si>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</si>
  <si>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</si>
  <si>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</si>
  <si>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</si>
  <si>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</si>
  <si>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</si>
  <si>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</si>
  <si>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</si>
  <si>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</si>
  <si>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</si>
  <si>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</si>
  <si>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</si>
  <si>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</si>
  <si>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</si>
  <si>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</si>
  <si>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</si>
  <si>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</si>
  <si>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</si>
  <si>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</si>
  <si>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</si>
  <si>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</si>
  <si>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</si>
  <si>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</si>
  <si>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</si>
  <si>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</si>
  <si>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</si>
  <si>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</si>
  <si>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</si>
  <si>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</si>
  <si>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</si>
  <si>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</si>
  <si>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</si>
  <si>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</si>
  <si>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</si>
  <si>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</si>
  <si>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</si>
  <si>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</si>
  <si>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</si>
  <si>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</si>
  <si>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</si>
  <si>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</si>
  <si>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</si>
  <si>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</si>
  <si>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</si>
  <si>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</si>
  <si>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</si>
  <si>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</si>
  <si>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</si>
  <si>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</si>
  <si>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</si>
  <si>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</si>
  <si>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</si>
  <si>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</si>
  <si>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</si>
  <si>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</si>
  <si>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</si>
  <si>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</si>
  <si>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</si>
  <si>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</si>
  <si>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</si>
  <si>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</si>
  <si>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</si>
  <si>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</si>
  <si>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</si>
  <si>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</si>
  <si>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</si>
  <si>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</si>
  <si>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</si>
  <si>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</si>
  <si>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</si>
  <si>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</si>
  <si>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</si>
  <si>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</si>
  <si>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</si>
  <si>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</si>
  <si>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</si>
  <si>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</si>
  <si>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</si>
  <si>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</si>
  <si>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</si>
  <si>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</si>
  <si>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</si>
  <si>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</si>
  <si>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</si>
  <si>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</si>
  <si>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</si>
  <si>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</si>
  <si>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</si>
  <si>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</si>
  <si>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</si>
  <si>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</si>
  <si>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</si>
  <si>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</si>
  <si>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</si>
  <si>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</si>
  <si>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</si>
  <si>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</si>
  <si>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</si>
  <si>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</si>
  <si>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</si>
  <si>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</si>
  <si>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</si>
  <si>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</si>
  <si>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</si>
  <si>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</si>
  <si>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</si>
  <si>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</si>
  <si>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</si>
  <si>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</si>
  <si>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</si>
  <si>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</si>
  <si>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</si>
  <si>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</si>
  <si>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</si>
  <si>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</si>
  <si>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</si>
  <si>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</si>
  <si>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</si>
  <si>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</si>
  <si>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</si>
  <si>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</si>
  <si>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</si>
  <si>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</si>
  <si>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</si>
  <si>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</si>
  <si>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</si>
  <si>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</si>
  <si>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</si>
  <si>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</si>
  <si>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</si>
  <si>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</si>
  <si>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</si>
  <si>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</si>
  <si>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</si>
  <si>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</si>
  <si>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</si>
  <si>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</si>
  <si>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</si>
  <si>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</si>
  <si>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</si>
  <si>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</si>
  <si>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</si>
  <si>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</si>
  <si>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</si>
  <si>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</si>
  <si>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</si>
  <si>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</si>
  <si>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</si>
  <si>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</si>
  <si>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</si>
  <si>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</si>
  <si>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</si>
  <si>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</si>
  <si>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</si>
  <si>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</si>
  <si>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</si>
  <si>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</si>
  <si>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</si>
  <si>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</si>
  <si>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</si>
  <si>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</si>
  <si>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</si>
  <si>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</si>
  <si>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</si>
  <si>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</si>
  <si>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</si>
  <si>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</si>
  <si>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</si>
  <si>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</si>
  <si>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</si>
  <si>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</si>
  <si>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</si>
  <si>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</si>
  <si>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</si>
  <si>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</si>
  <si>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</si>
  <si>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</si>
  <si>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</si>
  <si>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</si>
  <si>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</si>
  <si>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</si>
  <si>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</si>
  <si>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</si>
  <si>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</si>
  <si>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</si>
  <si>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</si>
  <si>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</si>
  <si>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</si>
  <si>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</si>
  <si>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</si>
  <si>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</si>
  <si>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</si>
  <si>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</si>
  <si>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</si>
  <si>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</si>
  <si>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</si>
  <si>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</si>
  <si>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</si>
  <si>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</si>
  <si>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</si>
  <si>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</si>
  <si>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</si>
  <si>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</si>
  <si>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</si>
  <si>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</si>
  <si>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</si>
  <si>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</si>
  <si>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</si>
  <si>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</si>
  <si>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</si>
  <si>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</si>
  <si>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</si>
  <si>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</si>
  <si>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</si>
  <si>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</si>
  <si>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</si>
  <si>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</si>
  <si>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</si>
  <si>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</si>
  <si>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</si>
  <si>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</si>
  <si>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</si>
  <si>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</si>
  <si>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</si>
  <si>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</si>
  <si>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</si>
  <si>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</si>
  <si>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</si>
  <si>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</si>
  <si>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</si>
  <si>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</si>
  <si>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</si>
  <si>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</si>
  <si>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</si>
  <si>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</si>
  <si>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</si>
  <si>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</si>
  <si>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</si>
  <si>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</si>
  <si>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</si>
  <si>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</si>
  <si>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</si>
  <si>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</si>
  <si>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</si>
  <si>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</si>
  <si>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</si>
  <si>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</si>
  <si>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</si>
  <si>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</si>
  <si>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</si>
  <si>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</si>
  <si>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</si>
  <si>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</si>
  <si>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</si>
  <si>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</si>
  <si>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</si>
  <si>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</si>
  <si>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</si>
  <si>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</si>
  <si>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</si>
  <si>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</si>
  <si>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</si>
  <si>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</si>
  <si>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</si>
  <si>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</si>
  <si>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</si>
  <si>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</si>
  <si>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</si>
  <si>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</si>
  <si>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</si>
  <si>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</si>
  <si>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</si>
  <si>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</si>
  <si>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</si>
  <si>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</si>
  <si>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</si>
  <si>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</si>
  <si>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</si>
  <si>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</si>
  <si>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</si>
  <si>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</si>
  <si>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</si>
  <si>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</si>
  <si>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</si>
  <si>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</si>
  <si>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</si>
  <si>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</si>
  <si>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</si>
  <si>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</si>
  <si>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</si>
  <si>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</si>
  <si>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</si>
  <si>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</si>
  <si>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</si>
  <si>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</si>
  <si>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</si>
  <si>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</si>
  <si>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</si>
  <si>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</si>
  <si>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</si>
  <si>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</si>
  <si>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</si>
  <si>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</si>
  <si>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</si>
  <si>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</si>
  <si>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</si>
  <si>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</si>
  <si>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</si>
  <si>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</si>
  <si>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</si>
  <si>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</si>
  <si>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</si>
  <si>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</si>
  <si>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</si>
  <si>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</si>
  <si>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</si>
  <si>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</si>
  <si>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</si>
  <si>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</si>
  <si>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</si>
  <si>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</si>
  <si>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</si>
  <si>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</si>
  <si>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</si>
  <si>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</si>
  <si>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</si>
  <si>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</si>
  <si>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</si>
  <si>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</si>
  <si>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</si>
  <si>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</si>
  <si>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</si>
  <si>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</si>
  <si>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</si>
  <si>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</si>
  <si>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</si>
  <si>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</si>
  <si>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</si>
  <si>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</si>
  <si>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</si>
  <si>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</si>
  <si>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</si>
  <si>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</si>
  <si>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</si>
  <si>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</si>
  <si>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</si>
  <si>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</si>
  <si>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</si>
  <si>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</si>
  <si>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</si>
  <si>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</si>
  <si>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</si>
  <si>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</si>
  <si>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</si>
  <si>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</si>
  <si>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</si>
  <si>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</si>
  <si>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</si>
  <si>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</si>
  <si>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</si>
  <si>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</si>
  <si>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</si>
  <si>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</si>
  <si>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</si>
  <si>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</si>
  <si>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</si>
  <si>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</si>
  <si>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</si>
  <si>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</si>
  <si>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</si>
  <si>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</si>
  <si>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</si>
  <si>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</si>
  <si>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</si>
  <si>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</si>
  <si>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</si>
  <si>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</si>
  <si>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</si>
  <si>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</si>
  <si>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</si>
  <si>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</si>
  <si>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</si>
  <si>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</si>
  <si>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</si>
  <si>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</si>
  <si>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</si>
  <si>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</si>
  <si>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</si>
  <si>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</si>
  <si>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</si>
  <si>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</si>
  <si>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</si>
  <si>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</si>
  <si>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</si>
  <si>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</si>
  <si>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</si>
  <si>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</si>
  <si>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</si>
  <si>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</si>
  <si>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</si>
  <si>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</si>
  <si>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</si>
  <si>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</si>
  <si>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</si>
  <si>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</si>
  <si>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</si>
  <si>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</si>
  <si>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</si>
  <si>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</si>
  <si>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</si>
  <si>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</si>
  <si>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</si>
  <si>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</si>
  <si>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</si>
  <si>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</si>
  <si>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</si>
  <si>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</si>
  <si>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</si>
  <si>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</si>
  <si>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</si>
  <si>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</si>
  <si>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</si>
  <si>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</si>
  <si>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</si>
  <si>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</si>
  <si>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</si>
  <si>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</si>
  <si>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</si>
  <si>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</si>
  <si>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</si>
  <si>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</si>
  <si>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</si>
  <si>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</si>
  <si>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</si>
  <si>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</si>
  <si>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</si>
  <si>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</si>
  <si>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</si>
  <si>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</si>
  <si>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</si>
  <si>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</si>
  <si>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</si>
  <si>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</si>
  <si>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</si>
  <si>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</si>
  <si>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</si>
  <si>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</si>
  <si>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</si>
  <si>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</si>
  <si>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</si>
  <si>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</si>
  <si>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</si>
  <si>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</si>
  <si>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</si>
  <si>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</si>
  <si>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</si>
  <si>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</si>
  <si>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</si>
  <si>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</si>
  <si>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</si>
  <si>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</si>
  <si>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</si>
  <si>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</si>
  <si>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</si>
  <si>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</si>
  <si>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</si>
  <si>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</si>
  <si>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</si>
  <si>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</si>
  <si>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</si>
  <si>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</si>
  <si>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</si>
  <si>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</si>
  <si>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</si>
  <si>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</si>
  <si>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</si>
  <si>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</si>
  <si>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</si>
  <si>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</si>
  <si>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</si>
  <si>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</si>
  <si>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</si>
  <si>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</si>
  <si>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</si>
  <si>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</si>
  <si>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</si>
  <si>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</si>
  <si>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</si>
  <si>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</si>
  <si>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</si>
  <si>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</si>
  <si>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</si>
  <si>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</si>
  <si>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</si>
  <si>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</si>
  <si>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</si>
  <si>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</si>
  <si>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</si>
  <si>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</si>
  <si>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</si>
  <si>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</si>
  <si>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</si>
  <si>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</si>
  <si>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</si>
  <si>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</si>
  <si>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</si>
  <si>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</si>
  <si>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</si>
  <si>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</si>
  <si>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</si>
  <si>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</si>
  <si>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</si>
  <si>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</si>
  <si>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</si>
  <si>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</si>
  <si>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</si>
  <si>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</si>
  <si>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</si>
  <si>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</si>
  <si>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</si>
  <si>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</si>
  <si>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</si>
  <si>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</si>
  <si>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</si>
  <si>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</si>
  <si>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</si>
  <si>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</si>
  <si>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</si>
  <si>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</si>
  <si>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</si>
  <si>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</si>
  <si>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</si>
  <si>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</si>
  <si>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</si>
  <si>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</si>
  <si>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</si>
  <si>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</si>
  <si>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</si>
  <si>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</si>
  <si>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</si>
  <si>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</si>
  <si>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</si>
  <si>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</si>
  <si>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</si>
  <si>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</si>
  <si>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</si>
  <si>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</si>
  <si>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</si>
  <si>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</si>
  <si>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</si>
  <si>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</si>
  <si>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</si>
  <si>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</si>
  <si>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</si>
  <si>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</si>
  <si>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</si>
  <si>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</si>
  <si>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</si>
  <si>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</si>
  <si>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</si>
  <si>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</si>
  <si>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</si>
  <si>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</si>
  <si>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</si>
  <si>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</si>
  <si>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</si>
  <si>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</si>
  <si>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</si>
  <si>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</si>
  <si>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</si>
  <si>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</si>
  <si>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</si>
  <si>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</si>
  <si>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</si>
  <si>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</si>
  <si>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</si>
  <si>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</si>
  <si>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</si>
  <si>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</si>
  <si>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</si>
  <si>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</si>
  <si>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</si>
  <si>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</si>
  <si>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</si>
  <si>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</si>
  <si>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</si>
  <si>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</si>
  <si>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</si>
  <si>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</si>
  <si>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</si>
  <si>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</si>
  <si>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</si>
  <si>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</si>
  <si>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</si>
  <si>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</si>
  <si>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</si>
  <si>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</si>
  <si>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</si>
  <si>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</si>
  <si>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</si>
  <si>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</si>
  <si>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</si>
  <si>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</si>
  <si>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</si>
  <si>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</si>
  <si>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</si>
  <si>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</si>
  <si>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</si>
  <si>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</si>
  <si>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</si>
  <si>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</si>
  <si>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</si>
  <si>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</si>
  <si>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</si>
  <si>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</si>
  <si>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</si>
  <si>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</si>
  <si>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</si>
  <si>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</si>
  <si>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</si>
  <si>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</si>
  <si>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</si>
  <si>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</si>
  <si>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</si>
  <si>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</si>
  <si>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</si>
  <si>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</si>
  <si>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</si>
  <si>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</si>
  <si>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</si>
  <si>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</si>
  <si>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</si>
  <si>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</si>
  <si>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</si>
  <si>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</si>
  <si>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</si>
  <si>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</si>
  <si>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</si>
  <si>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</si>
  <si>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</si>
  <si>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</si>
  <si>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</si>
  <si>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</si>
  <si>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</si>
  <si>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</si>
  <si>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</si>
  <si>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</si>
  <si>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</si>
  <si>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</si>
  <si>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</si>
  <si>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</si>
  <si>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</si>
  <si>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</si>
  <si>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</si>
  <si>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</si>
  <si>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</si>
  <si>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</si>
  <si>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</si>
  <si>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</si>
  <si>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</si>
  <si>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</si>
  <si>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</si>
  <si>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</si>
  <si>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</si>
  <si>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</si>
  <si>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</si>
  <si>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</si>
  <si>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</si>
  <si>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</si>
  <si>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</si>
  <si>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</si>
  <si>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</si>
  <si>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</si>
  <si>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</si>
  <si>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</si>
  <si>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</si>
  <si>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</si>
  <si>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</si>
  <si>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</si>
  <si>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</si>
  <si>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</si>
  <si>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</si>
  <si>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</si>
  <si>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</si>
  <si>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</si>
  <si>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</si>
  <si>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</si>
  <si>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</si>
  <si>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</si>
  <si>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</si>
  <si>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</si>
  <si>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</si>
  <si>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</si>
  <si>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</si>
  <si>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</si>
  <si>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</si>
  <si>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</si>
  <si>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</si>
  <si>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</si>
  <si>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</si>
  <si>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</si>
  <si>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</si>
  <si>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</si>
  <si>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</si>
  <si>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</si>
  <si>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</si>
  <si>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</si>
  <si>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</si>
  <si>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</si>
  <si>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</si>
  <si>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</si>
  <si>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</si>
  <si>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</si>
  <si>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</si>
  <si>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</si>
  <si>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</si>
  <si>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</si>
  <si>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</si>
  <si>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</si>
  <si>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</si>
  <si>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</si>
  <si>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</si>
  <si>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</si>
  <si>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</si>
  <si>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</si>
  <si>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</si>
  <si>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</si>
  <si>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</si>
  <si>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</si>
  <si>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</si>
  <si>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</si>
  <si>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</si>
  <si>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</si>
  <si>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</si>
  <si>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</si>
  <si>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</si>
  <si>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</si>
  <si>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</si>
  <si>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</si>
  <si>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</si>
  <si>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</si>
  <si>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</si>
  <si>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</si>
  <si>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</si>
  <si>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</si>
  <si>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</si>
  <si>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</si>
  <si>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</si>
  <si>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</si>
  <si>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</si>
  <si>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</si>
  <si>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</si>
  <si>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</si>
  <si>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</si>
  <si>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</si>
  <si>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</si>
  <si>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</si>
  <si>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</si>
  <si>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</si>
  <si>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</si>
  <si>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</si>
  <si>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</si>
  <si>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</si>
  <si>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</si>
  <si>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</si>
  <si>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</si>
  <si>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</si>
  <si>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</si>
  <si>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</si>
  <si>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</si>
  <si>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</si>
  <si>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</si>
  <si>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</si>
  <si>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</si>
  <si>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</si>
  <si>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</si>
  <si>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</si>
  <si>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</si>
  <si>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</si>
  <si>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</si>
  <si>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</si>
  <si>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</si>
  <si>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</si>
  <si>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</si>
  <si>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</si>
  <si>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</si>
  <si>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</si>
  <si>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</si>
  <si>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</si>
  <si>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</si>
  <si>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</si>
  <si>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</si>
  <si>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</si>
  <si>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</si>
  <si>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</si>
  <si>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</si>
  <si>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</si>
  <si>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</si>
  <si>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</si>
  <si>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</si>
  <si>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</si>
  <si>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</si>
  <si>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</si>
  <si>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</si>
  <si>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</si>
  <si>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</si>
  <si>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</si>
  <si>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</si>
  <si>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</si>
  <si>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</si>
  <si>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</si>
  <si>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</si>
  <si>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</si>
  <si>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</si>
  <si>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</si>
  <si>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</si>
  <si>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</si>
  <si>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</si>
  <si>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</si>
  <si>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</si>
  <si>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</si>
  <si>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</si>
  <si>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</si>
  <si>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</si>
  <si>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</si>
  <si>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</si>
  <si>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</si>
  <si>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</si>
  <si>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</si>
  <si>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</si>
  <si>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</si>
  <si>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</si>
  <si>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</si>
  <si>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</si>
  <si>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</si>
  <si>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</si>
  <si>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</si>
  <si>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</si>
  <si>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</si>
  <si>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</si>
  <si>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</si>
  <si>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</si>
  <si>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</si>
  <si>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</si>
  <si>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</si>
  <si>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</si>
  <si>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</si>
  <si>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</si>
  <si>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</si>
  <si>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</si>
  <si>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</si>
  <si>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</si>
  <si>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</si>
  <si>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</si>
  <si>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</si>
  <si>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</si>
  <si>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</si>
  <si>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</si>
  <si>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</si>
  <si>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</si>
  <si>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</si>
  <si>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</si>
  <si>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</si>
  <si>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</si>
  <si>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</si>
  <si>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</si>
  <si>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</si>
  <si>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</si>
  <si>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</si>
  <si>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</si>
  <si>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</si>
  <si>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</si>
  <si>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</si>
  <si>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</si>
  <si>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</si>
  <si>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</si>
  <si>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</si>
  <si>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</si>
  <si>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</si>
  <si>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</si>
  <si>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</si>
  <si>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</si>
  <si>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</si>
  <si>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</si>
  <si>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</si>
  <si>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</si>
  <si>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</si>
  <si>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</si>
  <si>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</si>
  <si>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</si>
  <si>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</si>
  <si>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</si>
  <si>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</si>
  <si>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</si>
  <si>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</si>
  <si>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</si>
  <si>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</si>
  <si>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</si>
  <si>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</si>
  <si>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</si>
  <si>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</si>
  <si>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</si>
  <si>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</si>
  <si>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</si>
  <si>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</si>
  <si>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</si>
  <si>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</si>
  <si>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</si>
  <si>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</si>
  <si>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</si>
  <si>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</si>
  <si>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</si>
  <si>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</si>
  <si>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</si>
  <si>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</si>
  <si>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</si>
  <si>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</si>
  <si>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</si>
  <si>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</si>
  <si>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</si>
  <si>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</si>
  <si>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</si>
  <si>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</si>
  <si>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</si>
  <si>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</si>
  <si>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</si>
  <si>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</si>
  <si>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</si>
  <si>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</si>
  <si>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</si>
  <si>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</si>
  <si>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</si>
  <si>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</si>
  <si>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</si>
  <si>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</si>
  <si>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</si>
  <si>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</si>
  <si>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</si>
  <si>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</si>
  <si>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</si>
  <si>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</si>
  <si>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</si>
  <si>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</si>
  <si>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</si>
  <si>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</si>
  <si>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</si>
  <si>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</si>
  <si>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</si>
  <si>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</si>
  <si>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</si>
  <si>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</si>
  <si>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</si>
  <si>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</si>
  <si>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</si>
  <si>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</si>
  <si>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</si>
  <si>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</si>
  <si>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</si>
  <si>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</si>
  <si>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</si>
  <si>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</si>
  <si>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</si>
  <si>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</si>
  <si>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</si>
  <si>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</si>
  <si>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</si>
  <si>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</si>
  <si>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</si>
  <si>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</si>
  <si>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</si>
  <si>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</si>
  <si>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</si>
  <si>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</si>
  <si>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</si>
  <si>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</si>
  <si>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</si>
  <si>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</si>
  <si>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</si>
  <si>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</si>
  <si>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</si>
  <si>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</si>
  <si>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</si>
  <si>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</si>
  <si>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</si>
  <si>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</si>
  <si>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</si>
  <si>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</si>
  <si>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</si>
  <si>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</si>
  <si>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</si>
  <si>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</si>
  <si>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</si>
  <si>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</si>
  <si>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</si>
  <si>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</si>
  <si>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</si>
  <si>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</si>
  <si>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</si>
  <si>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</si>
  <si>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</si>
  <si>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</si>
  <si>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</si>
  <si>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</si>
  <si>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</si>
  <si>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</si>
  <si>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</si>
  <si>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</si>
  <si>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</si>
  <si>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</si>
  <si>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</si>
  <si>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</si>
  <si>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</si>
  <si>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</si>
  <si>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</si>
  <si>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</si>
  <si>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</si>
  <si>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</si>
  <si>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</si>
  <si>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</si>
  <si>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</si>
  <si>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</si>
  <si>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</si>
  <si>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</si>
  <si>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</si>
  <si>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</si>
  <si>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</si>
  <si>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</si>
  <si>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</si>
  <si>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</si>
  <si>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</si>
  <si>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</si>
  <si>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</si>
  <si>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</si>
  <si>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</si>
  <si>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</si>
  <si>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</si>
  <si>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</si>
  <si>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</si>
  <si>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</si>
  <si>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</si>
  <si>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</si>
  <si>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</si>
  <si>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</si>
  <si>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</si>
  <si>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</si>
  <si>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</si>
  <si>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</si>
  <si>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</si>
  <si>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</si>
  <si>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</si>
  <si>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</si>
  <si>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</si>
  <si>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</si>
  <si>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</si>
  <si>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</si>
  <si>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</si>
  <si>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</si>
  <si>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</si>
  <si>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</si>
  <si>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</si>
  <si>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</si>
  <si>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</si>
  <si>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</si>
  <si>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</si>
  <si>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</si>
  <si>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</si>
  <si>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</si>
  <si>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</si>
  <si>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</si>
  <si>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</si>
  <si>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</si>
  <si>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</si>
  <si>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</si>
  <si>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</si>
  <si>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</si>
  <si>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</si>
  <si>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</si>
  <si>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</si>
  <si>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</si>
  <si>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</si>
  <si>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</si>
  <si>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</si>
  <si>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</si>
  <si>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</si>
  <si>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</si>
  <si>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</si>
  <si>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</si>
  <si>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</si>
  <si>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</si>
  <si>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</si>
  <si>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</si>
  <si>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</si>
  <si>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</si>
  <si>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</si>
  <si>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</si>
  <si>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</si>
  <si>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</si>
  <si>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</si>
  <si>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</si>
  <si>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</si>
  <si>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</si>
  <si>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</si>
  <si>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</si>
  <si>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</si>
  <si>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</si>
  <si>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</si>
  <si>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</si>
  <si>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</si>
  <si>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</si>
  <si>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</si>
  <si>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</si>
  <si>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</si>
  <si>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</si>
  <si>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</si>
  <si>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</si>
  <si>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</si>
  <si>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</si>
  <si>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</si>
  <si>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</si>
  <si>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</si>
  <si>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</si>
  <si>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</si>
  <si>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</si>
  <si>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</si>
  <si>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</si>
  <si>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</si>
  <si>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</si>
  <si>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</si>
  <si>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</si>
  <si>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</si>
  <si>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</si>
  <si>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</si>
  <si>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</si>
  <si>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</si>
  <si>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</si>
  <si>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</si>
  <si>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</si>
  <si>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</si>
  <si>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</si>
  <si>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</si>
  <si>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</si>
  <si>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</si>
  <si>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</si>
  <si>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</si>
  <si>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</si>
  <si>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</si>
  <si>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</si>
  <si>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</si>
  <si>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</si>
  <si>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</si>
  <si>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</si>
  <si>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</si>
  <si>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</si>
  <si>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</si>
  <si>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</si>
  <si>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</si>
  <si>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</si>
  <si>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</si>
  <si>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</si>
  <si>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</si>
  <si>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</si>
  <si>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</si>
  <si>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</si>
  <si>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</si>
  <si>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</si>
  <si>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</si>
  <si>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</si>
  <si>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</si>
  <si>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</si>
  <si>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</si>
  <si>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</si>
  <si>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</si>
  <si>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</si>
  <si>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</si>
  <si>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</si>
  <si>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</si>
  <si>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</si>
  <si>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</si>
  <si>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</si>
  <si>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</si>
  <si>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</si>
  <si>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</si>
  <si>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</si>
  <si>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</si>
  <si>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</si>
  <si>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</si>
  <si>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</si>
  <si>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</si>
  <si>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</si>
  <si>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</si>
  <si>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</si>
  <si>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</si>
  <si>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</si>
  <si>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</si>
  <si>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</si>
  <si>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</si>
  <si>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</si>
  <si>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</si>
  <si>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</si>
  <si>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</si>
  <si>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</si>
  <si>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</si>
  <si>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</si>
  <si>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</si>
  <si>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</si>
  <si>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</si>
  <si>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</si>
  <si>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</si>
  <si>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</si>
  <si>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</si>
  <si>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</si>
  <si>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</si>
  <si>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</si>
  <si>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</si>
  <si>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</si>
  <si>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</si>
  <si>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</si>
  <si>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</si>
  <si>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</si>
  <si>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</si>
  <si>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</si>
  <si>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</si>
  <si>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</si>
  <si>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</si>
  <si>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</si>
  <si>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</si>
  <si>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</si>
  <si>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</si>
  <si>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</si>
  <si>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</si>
  <si>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</si>
  <si>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</si>
  <si>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</si>
  <si>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</si>
  <si>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</si>
  <si>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</si>
  <si>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</si>
  <si>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</si>
  <si>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</si>
  <si>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</si>
  <si>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</si>
  <si>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</si>
  <si>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</si>
  <si>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</si>
  <si>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</si>
  <si>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</si>
  <si>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</si>
  <si>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</si>
  <si>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</si>
  <si>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</si>
  <si>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</si>
  <si>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</si>
  <si>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</si>
  <si>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</si>
  <si>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</si>
  <si>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</si>
  <si>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</si>
  <si>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</si>
  <si>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</si>
  <si>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</si>
  <si>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</si>
  <si>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</si>
  <si>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</si>
  <si>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</si>
  <si>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</si>
  <si>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</si>
  <si>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</si>
  <si>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</si>
  <si>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</si>
  <si>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</si>
  <si>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</si>
  <si>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</si>
  <si>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</si>
  <si>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</si>
  <si>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</si>
  <si>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</si>
  <si>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</si>
  <si>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</si>
  <si>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</si>
  <si>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</si>
  <si>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</si>
  <si>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</si>
  <si>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</si>
  <si>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</si>
  <si>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</si>
  <si>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</si>
  <si>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</si>
  <si>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</si>
  <si>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</si>
  <si>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</si>
  <si>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</si>
  <si>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</si>
  <si>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</si>
  <si>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</si>
  <si>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</si>
  <si>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</si>
  <si>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</si>
  <si>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</si>
  <si>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</si>
  <si>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</si>
  <si>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</si>
  <si>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</si>
  <si>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</si>
  <si>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</si>
  <si>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</si>
  <si>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</si>
  <si>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</si>
  <si>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</si>
  <si>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</si>
  <si>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</si>
  <si>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</si>
  <si>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</si>
  <si>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</si>
  <si>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</si>
  <si>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</si>
  <si>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</si>
  <si>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</si>
  <si>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</si>
  <si>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</si>
  <si>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</si>
  <si>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</si>
  <si>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</si>
  <si>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</si>
  <si>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</si>
  <si>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</si>
  <si>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</si>
  <si>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</si>
  <si>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</si>
  <si>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</si>
  <si>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</si>
  <si>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</si>
  <si>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</si>
  <si>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</si>
  <si>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</si>
  <si>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</si>
  <si>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</si>
  <si>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</si>
  <si>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</si>
  <si>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</si>
  <si>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</si>
  <si>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</si>
  <si>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</si>
  <si>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</si>
  <si>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</si>
  <si>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</si>
  <si>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</si>
  <si>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</si>
  <si>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</si>
  <si>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</si>
  <si>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</si>
  <si>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</si>
  <si>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</si>
  <si>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</si>
  <si>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</si>
  <si>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</si>
  <si>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</si>
  <si>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</si>
  <si>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</si>
  <si>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</si>
  <si>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</si>
  <si>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</si>
  <si>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</si>
  <si>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</si>
  <si>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</si>
  <si>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</si>
  <si>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</si>
  <si>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</si>
  <si>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</si>
  <si>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</si>
  <si>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</si>
  <si>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</si>
  <si>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</si>
  <si>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</si>
  <si>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</si>
  <si>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</si>
  <si>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</si>
  <si>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</si>
  <si>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</si>
  <si>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</si>
  <si>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</si>
  <si>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</si>
  <si>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</si>
  <si>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</si>
  <si>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</si>
  <si>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</si>
  <si>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</si>
  <si>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</si>
  <si>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</si>
  <si>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</si>
  <si>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</si>
  <si>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</si>
  <si>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</si>
  <si>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</si>
  <si>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</si>
  <si>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</si>
  <si>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</si>
  <si>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</si>
  <si>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</si>
  <si>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</si>
  <si>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</si>
  <si>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</si>
  <si>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</si>
  <si>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</si>
  <si>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</si>
  <si>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</si>
  <si>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</si>
  <si>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</si>
  <si>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</si>
  <si>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</si>
  <si>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</si>
  <si>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</si>
  <si>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</si>
  <si>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</si>
  <si>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</si>
  <si>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</si>
  <si>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</si>
  <si>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</si>
  <si>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</si>
  <si>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</si>
  <si>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</si>
  <si>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</si>
  <si>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</si>
  <si>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</si>
  <si>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</si>
  <si>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</si>
  <si>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</si>
  <si>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</si>
  <si>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</si>
  <si>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</si>
  <si>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</si>
  <si>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</si>
  <si>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</si>
  <si>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</si>
  <si>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</si>
  <si>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</si>
  <si>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</si>
  <si>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</si>
  <si>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</si>
  <si>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</si>
  <si>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</si>
  <si>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</si>
  <si>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</si>
  <si>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</si>
  <si>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</si>
  <si>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</si>
  <si>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</si>
  <si>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</si>
  <si>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</si>
  <si>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</si>
  <si>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</si>
  <si>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</si>
  <si>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</si>
  <si>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</si>
  <si>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</si>
  <si>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</si>
  <si>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</si>
  <si>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</si>
  <si>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</si>
  <si>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</si>
  <si>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</si>
  <si>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</si>
  <si>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</si>
  <si>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</si>
  <si>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</si>
  <si>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</si>
  <si>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</si>
  <si>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</si>
  <si>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</si>
  <si>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</si>
  <si>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</si>
  <si>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</si>
  <si>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</si>
  <si>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</si>
  <si>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</si>
  <si>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</si>
  <si>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</si>
  <si>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</si>
  <si>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</si>
  <si>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</si>
  <si>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</si>
  <si>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</si>
  <si>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</si>
  <si>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</si>
  <si>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</si>
  <si>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</si>
  <si>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</si>
  <si>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</si>
  <si>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</si>
  <si>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</si>
  <si>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</si>
  <si>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</si>
  <si>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</si>
  <si>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</si>
  <si>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</si>
  <si>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</si>
  <si>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</si>
  <si>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</si>
  <si>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</si>
  <si>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</si>
  <si>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</si>
  <si>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</si>
  <si>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</si>
  <si>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</si>
  <si>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</si>
  <si>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</si>
  <si>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</si>
  <si>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</si>
  <si>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</si>
  <si>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</si>
  <si>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</si>
  <si>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</si>
  <si>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</si>
  <si>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</si>
  <si>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</si>
  <si>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</si>
  <si>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</si>
  <si>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</si>
  <si>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</si>
  <si>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</si>
  <si>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</si>
  <si>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</si>
  <si>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</si>
  <si>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</si>
  <si>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</si>
  <si>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</si>
  <si>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</si>
  <si>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</si>
  <si>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</si>
  <si>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</si>
  <si>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</si>
  <si>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</si>
  <si>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</si>
  <si>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</si>
  <si>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</si>
  <si>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</si>
  <si>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</si>
  <si>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</si>
  <si>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</si>
  <si>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</si>
  <si>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</si>
  <si>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</si>
  <si>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</si>
  <si>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</si>
  <si>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</si>
  <si>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</si>
  <si>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</si>
  <si>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</si>
  <si>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</si>
  <si>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</si>
  <si>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</si>
  <si>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</si>
  <si>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</si>
  <si>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</si>
  <si>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</si>
  <si>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</si>
  <si>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</si>
  <si>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</si>
  <si>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</si>
  <si>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</si>
  <si>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</si>
  <si>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</si>
  <si>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</si>
  <si>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</si>
  <si>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</si>
  <si>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</si>
  <si>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</si>
  <si>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</si>
  <si>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</si>
  <si>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</si>
  <si>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</si>
  <si>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</si>
  <si>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</si>
  <si>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</si>
  <si>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</si>
  <si>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</si>
  <si>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</si>
  <si>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</si>
  <si>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</si>
  <si>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</si>
  <si>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</si>
  <si>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</si>
  <si>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</si>
  <si>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</si>
  <si>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</si>
  <si>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</si>
  <si>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</si>
  <si>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</si>
  <si>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</si>
  <si>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</si>
  <si>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</si>
  <si>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</si>
  <si>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</si>
  <si>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</si>
  <si>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</si>
  <si>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</si>
  <si>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</si>
  <si>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</si>
  <si>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</si>
  <si>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</si>
  <si>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</si>
  <si>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</si>
  <si>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</si>
  <si>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</si>
  <si>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</si>
  <si>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</si>
  <si>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</si>
  <si>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</si>
  <si>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</si>
  <si>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</si>
  <si>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</si>
  <si>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</si>
  <si>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</si>
  <si>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</si>
  <si>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</si>
  <si>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</si>
  <si>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</si>
  <si>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</si>
  <si>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</si>
  <si>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</si>
  <si>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</si>
  <si>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</si>
  <si>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</si>
  <si>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</si>
  <si>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</si>
  <si>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</si>
  <si>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</si>
  <si>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</si>
  <si>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</si>
  <si>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</si>
  <si>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</si>
  <si>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</si>
  <si>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</si>
  <si>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</si>
  <si>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</si>
  <si>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</si>
  <si>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</si>
  <si>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</si>
  <si>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</si>
  <si>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</si>
  <si>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</si>
  <si>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</si>
  <si>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</si>
  <si>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</si>
  <si>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</si>
  <si>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</si>
  <si>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</si>
  <si>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</si>
  <si>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</si>
  <si>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</si>
  <si>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</si>
  <si>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</si>
  <si>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</si>
  <si>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</si>
  <si>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</si>
  <si>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</si>
  <si>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</si>
  <si>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</si>
  <si>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</si>
  <si>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</si>
  <si>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</si>
  <si>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</si>
  <si>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</si>
  <si>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</si>
  <si>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</si>
  <si>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</si>
  <si>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</si>
  <si>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</si>
  <si>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</si>
  <si>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</si>
  <si>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</si>
  <si>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</si>
  <si>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</si>
  <si>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</si>
  <si>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</si>
  <si>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</si>
  <si>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</si>
  <si>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</si>
  <si>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</si>
  <si>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</si>
  <si>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</si>
  <si>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</si>
  <si>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</si>
  <si>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</si>
  <si>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</si>
  <si>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</si>
  <si>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</si>
  <si>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</si>
  <si>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</si>
  <si>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</si>
  <si>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</si>
  <si>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</si>
  <si>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</si>
  <si>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</si>
  <si>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</si>
  <si>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</si>
  <si>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</si>
  <si>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</si>
  <si>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</si>
  <si>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</si>
  <si>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</si>
  <si>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</si>
  <si>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</si>
  <si>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</si>
  <si>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</si>
  <si>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</si>
  <si>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</si>
  <si>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</si>
  <si>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</si>
  <si>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</si>
  <si>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</si>
  <si>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</si>
  <si>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</si>
  <si>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</si>
  <si>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</si>
  <si>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</si>
  <si>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</si>
  <si>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</si>
  <si>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</si>
  <si>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</si>
  <si>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</si>
  <si>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</si>
  <si>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</si>
  <si>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</si>
  <si>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</si>
  <si>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</si>
  <si>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</si>
  <si>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</si>
  <si>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</si>
  <si>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</si>
  <si>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</si>
  <si>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</si>
  <si>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</si>
  <si>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</si>
  <si>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</si>
  <si>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</si>
  <si>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</si>
  <si>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</si>
  <si>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</si>
  <si>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</si>
  <si>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</si>
  <si>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</si>
  <si>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</si>
  <si>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</si>
  <si>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</si>
  <si>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</si>
  <si>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</si>
  <si>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</si>
  <si>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</si>
  <si>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</si>
  <si>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</si>
  <si>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</si>
  <si>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</si>
  <si>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</si>
  <si>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</si>
  <si>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</si>
  <si>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</si>
  <si>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</si>
  <si>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</si>
  <si>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</si>
  <si>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</si>
  <si>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</si>
  <si>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</si>
  <si>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</si>
  <si>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</si>
  <si>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</si>
  <si>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</si>
  <si>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</si>
  <si>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</si>
  <si>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</si>
  <si>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</si>
  <si>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</si>
  <si>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</si>
  <si>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</si>
  <si>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</si>
  <si>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</si>
  <si>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</si>
  <si>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</si>
  <si>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</si>
  <si>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</si>
  <si>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</si>
  <si>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</si>
  <si>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</si>
  <si>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</si>
  <si>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</si>
  <si>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</si>
  <si>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</si>
  <si>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</si>
  <si>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</si>
  <si>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</si>
  <si>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</si>
  <si>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</si>
  <si>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</si>
  <si>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</si>
  <si>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</si>
  <si>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</si>
  <si>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</si>
  <si>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</si>
  <si>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</si>
  <si>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</si>
  <si>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</si>
  <si>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</si>
  <si>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</si>
  <si>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</si>
  <si>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</si>
  <si>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</si>
  <si>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</si>
  <si>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</si>
  <si>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</si>
  <si>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</si>
  <si>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</si>
  <si>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</si>
  <si>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</si>
  <si>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</si>
  <si>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</si>
  <si>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</si>
  <si>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</si>
  <si>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</si>
  <si>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</si>
  <si>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</si>
  <si>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</si>
  <si>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</si>
  <si>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</si>
  <si>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</si>
  <si>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</si>
  <si>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</si>
  <si>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</si>
  <si>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</si>
  <si>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</si>
  <si>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</si>
  <si>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</si>
  <si>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</si>
  <si>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</si>
  <si>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</si>
  <si>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</si>
  <si>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</si>
  <si>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</si>
  <si>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</si>
  <si>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</si>
  <si>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</si>
  <si>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</si>
  <si>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</si>
  <si>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</si>
  <si>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</si>
  <si>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</si>
  <si>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</si>
  <si>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</si>
  <si>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</si>
  <si>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</si>
  <si>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</si>
  <si>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</si>
  <si>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</si>
  <si>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</si>
  <si>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</si>
  <si>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</si>
  <si>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</si>
  <si>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</si>
  <si>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</si>
  <si>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</si>
  <si>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</si>
  <si>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</si>
  <si>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</si>
  <si>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</si>
  <si>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</si>
  <si>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</si>
  <si>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</si>
  <si>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</si>
  <si>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</si>
  <si>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</si>
  <si>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</si>
  <si>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</si>
  <si>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</si>
  <si>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</si>
  <si>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</si>
  <si>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</si>
  <si>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</si>
  <si>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</si>
  <si>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</si>
  <si>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</si>
  <si>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</si>
  <si>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</si>
  <si>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</si>
  <si>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</si>
  <si>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</si>
  <si>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</si>
  <si>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</si>
  <si>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</si>
  <si>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</si>
  <si>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</si>
  <si>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</si>
  <si>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</si>
  <si>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</si>
  <si>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</si>
  <si>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</si>
  <si>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</si>
  <si>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</si>
  <si>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</si>
  <si>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</si>
  <si>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</si>
  <si>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</si>
  <si>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</si>
  <si>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</si>
  <si>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</si>
  <si>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</si>
  <si>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</si>
  <si>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</si>
  <si>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</si>
  <si>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</si>
  <si>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</si>
  <si>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</si>
  <si>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</si>
  <si>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</si>
  <si>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</si>
  <si>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</si>
  <si>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</si>
  <si>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</si>
  <si>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</si>
  <si>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</si>
  <si>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</si>
  <si>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</si>
  <si>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</si>
  <si>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</si>
  <si>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</si>
  <si>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</si>
  <si>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</si>
  <si>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</si>
  <si>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</si>
  <si>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</si>
  <si>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</si>
  <si>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</si>
  <si>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</si>
  <si>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</si>
  <si>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</si>
  <si>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</si>
  <si>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</si>
  <si>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</si>
  <si>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</si>
  <si>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</si>
  <si>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</si>
  <si>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</si>
  <si>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</si>
  <si>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</si>
  <si>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</si>
  <si>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</si>
  <si>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</si>
  <si>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</si>
  <si>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</si>
  <si>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</si>
  <si>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</si>
  <si>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</si>
  <si>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</si>
  <si>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</si>
  <si>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</si>
  <si>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</si>
  <si>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</si>
  <si>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</si>
  <si>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</si>
  <si>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</si>
  <si>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</si>
  <si>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</si>
  <si>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</si>
  <si>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</si>
  <si>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</si>
  <si>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</si>
  <si>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</si>
  <si>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</si>
  <si>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</si>
  <si>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</si>
  <si>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</si>
  <si>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</si>
  <si>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</si>
  <si>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</si>
  <si>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</si>
  <si>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</si>
  <si>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</si>
  <si>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</si>
  <si>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</si>
  <si>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</si>
  <si>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</si>
  <si>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</si>
  <si>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</si>
  <si>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</si>
  <si>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</si>
  <si>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</si>
  <si>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</si>
  <si>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</si>
  <si>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</si>
  <si>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</si>
  <si>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</si>
  <si>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</si>
  <si>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</si>
  <si>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</si>
  <si>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</si>
  <si>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</si>
  <si>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</si>
  <si>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</si>
  <si>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</si>
  <si>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</si>
  <si>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</si>
  <si>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</si>
  <si>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</si>
  <si>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</si>
  <si>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</si>
  <si>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</si>
  <si>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</si>
  <si>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</si>
  <si>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</si>
  <si>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</si>
  <si>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</si>
  <si>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</si>
  <si>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</si>
  <si>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</si>
  <si>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</si>
  <si>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</si>
  <si>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</si>
  <si>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</si>
  <si>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</si>
  <si>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</si>
  <si>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</si>
  <si>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</si>
  <si>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</si>
  <si>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</si>
  <si>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</si>
  <si>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</si>
  <si>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</si>
  <si>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</si>
  <si>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</si>
  <si>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</si>
  <si>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</si>
  <si>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</si>
  <si>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</si>
  <si>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</si>
  <si>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</si>
  <si>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</si>
  <si>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</si>
  <si>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</si>
  <si>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</si>
  <si>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</si>
  <si>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</si>
  <si>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</si>
  <si>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</si>
  <si>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</si>
  <si>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</si>
  <si>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</si>
  <si>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</si>
  <si>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</si>
  <si>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</si>
  <si>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</si>
  <si>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</si>
  <si>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</si>
  <si>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</si>
  <si>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</si>
  <si>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</si>
  <si>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</si>
  <si>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</si>
  <si>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</si>
  <si>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</si>
  <si>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</si>
  <si>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</si>
  <si>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</si>
  <si>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</si>
  <si>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</si>
  <si>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</si>
  <si>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</si>
  <si>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</si>
  <si>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</si>
  <si>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</si>
  <si>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</si>
  <si>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</si>
  <si>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</si>
  <si>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</si>
  <si>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</si>
  <si>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</si>
  <si>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</si>
  <si>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</si>
  <si>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</si>
  <si>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</si>
  <si>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</si>
  <si>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</si>
  <si>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</si>
  <si>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</si>
  <si>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</si>
  <si>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</si>
  <si>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</si>
  <si>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</si>
  <si>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</si>
  <si>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</si>
  <si>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</si>
  <si>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</si>
  <si>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</si>
  <si>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</si>
  <si>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</si>
  <si>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</si>
  <si>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</si>
  <si>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</si>
  <si>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</si>
  <si>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</si>
  <si>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</si>
  <si>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</si>
  <si>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</si>
  <si>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</si>
  <si>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</si>
  <si>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</si>
  <si>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</si>
  <si>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</si>
  <si>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</si>
  <si>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</si>
  <si>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</si>
  <si>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</si>
  <si>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</si>
  <si>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</si>
  <si>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</si>
  <si>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</si>
  <si>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</si>
  <si>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</si>
  <si>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</si>
  <si>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</si>
  <si>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</si>
  <si>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</si>
  <si>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</si>
  <si>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</si>
  <si>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</si>
  <si>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</si>
  <si>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</si>
  <si>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</si>
  <si>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</si>
  <si>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</si>
  <si>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</si>
  <si>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</si>
  <si>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</si>
  <si>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</si>
  <si>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</si>
  <si>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</si>
  <si>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</si>
  <si>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</si>
  <si>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</si>
  <si>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</si>
  <si>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</si>
  <si>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</si>
  <si>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</si>
  <si>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</si>
  <si>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</si>
  <si>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</si>
  <si>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</si>
  <si>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</si>
  <si>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</si>
  <si>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</si>
  <si>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</si>
  <si>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</si>
  <si>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</si>
  <si>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</si>
  <si>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</si>
  <si>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</si>
  <si>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</si>
  <si>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</si>
  <si>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</si>
  <si>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</si>
  <si>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</si>
  <si>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</si>
  <si>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</si>
  <si>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</si>
  <si>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</si>
  <si>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</si>
  <si>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</si>
  <si>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</si>
  <si>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</si>
  <si>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</si>
  <si>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</si>
  <si>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</si>
  <si>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</si>
  <si>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</si>
  <si>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</si>
  <si>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</si>
  <si>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</si>
  <si>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</si>
  <si>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</si>
  <si>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</si>
  <si>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</si>
  <si>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</si>
  <si>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</si>
  <si>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</si>
  <si>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</si>
  <si>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</si>
  <si>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</si>
  <si>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</si>
  <si>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</si>
  <si>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</si>
  <si>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</si>
  <si>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</si>
  <si>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</si>
  <si>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</si>
  <si>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</si>
  <si>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</si>
  <si>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</si>
  <si>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</si>
  <si>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</si>
  <si>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</si>
  <si>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</si>
  <si>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</si>
  <si>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</si>
  <si>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</si>
  <si>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</si>
  <si>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</si>
  <si>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</si>
  <si>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</si>
  <si>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</si>
  <si>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</si>
  <si>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</si>
  <si>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</si>
  <si>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</si>
  <si>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</si>
  <si>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</si>
  <si>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</si>
  <si>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</si>
  <si>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</si>
  <si>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</si>
  <si>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</si>
  <si>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</si>
  <si>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</si>
  <si>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</si>
  <si>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</si>
  <si>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</si>
  <si>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</si>
  <si>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</si>
  <si>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</si>
  <si>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</si>
  <si>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</si>
  <si>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</si>
  <si>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</si>
  <si>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</si>
  <si>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</si>
  <si>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</si>
  <si>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</si>
  <si>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</si>
  <si>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</si>
  <si>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</si>
  <si>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</si>
  <si>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</si>
  <si>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</si>
  <si>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</si>
  <si>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</si>
  <si>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</si>
  <si>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</si>
  <si>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</si>
  <si>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</si>
  <si>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</si>
  <si>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</si>
  <si>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</si>
  <si>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</si>
  <si>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</si>
  <si>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</si>
  <si>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</si>
  <si>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</si>
  <si>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</si>
  <si>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</si>
  <si>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</si>
  <si>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</si>
  <si>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</si>
  <si>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</si>
  <si>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</si>
  <si>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</si>
  <si>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</si>
  <si>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</si>
  <si>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</si>
  <si>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</si>
  <si>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</si>
  <si>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</si>
  <si>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</si>
  <si>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</si>
  <si>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</si>
  <si>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</si>
  <si>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</si>
  <si>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</si>
  <si>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</si>
  <si>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</si>
  <si>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</si>
  <si>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</si>
  <si>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</si>
  <si>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</si>
  <si>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</si>
  <si>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</si>
  <si>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</si>
  <si>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</si>
  <si>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</si>
  <si>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</si>
  <si>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</si>
  <si>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</si>
  <si>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</si>
  <si>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</si>
  <si>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</si>
  <si>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</si>
  <si>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</si>
  <si>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</si>
  <si>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</si>
  <si>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</si>
  <si>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</si>
  <si>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</si>
  <si>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</si>
  <si>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</si>
  <si>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</si>
  <si>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</si>
  <si>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</si>
  <si>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</si>
  <si>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</si>
  <si>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</si>
  <si>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</si>
  <si>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</si>
  <si>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</si>
  <si>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</si>
  <si>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</si>
  <si>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</si>
  <si>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</si>
  <si>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</si>
  <si>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</si>
  <si>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</si>
  <si>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</si>
  <si>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</si>
  <si>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</si>
  <si>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</si>
  <si>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</si>
  <si>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</si>
  <si>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</si>
  <si>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</si>
  <si>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</si>
  <si>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</si>
  <si>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</si>
  <si>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</si>
  <si>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</si>
  <si>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</si>
  <si>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</si>
  <si>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</si>
  <si>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</si>
  <si>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</si>
  <si>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</si>
  <si>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</si>
  <si>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</si>
  <si>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</si>
  <si>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</si>
  <si>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</si>
  <si>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</si>
  <si>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</si>
  <si>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</si>
  <si>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</si>
  <si>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</si>
  <si>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</si>
  <si>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</si>
  <si>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</si>
  <si>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</si>
  <si>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</si>
  <si>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</si>
  <si>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</si>
  <si>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</si>
  <si>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</si>
  <si>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</si>
  <si>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</si>
  <si>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</si>
  <si>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</si>
  <si>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</si>
  <si>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</si>
  <si>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</si>
  <si>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</si>
  <si>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</si>
  <si>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</si>
  <si>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</si>
  <si>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</si>
  <si>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</si>
  <si>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</si>
  <si>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</si>
  <si>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</si>
  <si>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</si>
  <si>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</si>
  <si>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</si>
  <si>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</si>
  <si>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</si>
  <si>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</si>
  <si>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</si>
  <si>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</si>
  <si>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</si>
  <si>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</si>
  <si>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</si>
  <si>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</si>
  <si>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</si>
  <si>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</si>
  <si>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</si>
  <si>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</si>
  <si>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</si>
  <si>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</si>
  <si>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</si>
  <si>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</si>
  <si>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</si>
  <si>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</si>
  <si>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</si>
  <si>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</si>
  <si>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</si>
  <si>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</si>
  <si>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</si>
  <si>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</si>
  <si>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</si>
  <si>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</si>
  <si>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</si>
  <si>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</si>
  <si>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</si>
  <si>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</si>
  <si>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</si>
  <si>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</si>
  <si>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</si>
  <si>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</si>
  <si>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</si>
  <si>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</si>
  <si>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</si>
  <si>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</si>
  <si>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</si>
  <si>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</si>
  <si>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</si>
  <si>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</si>
  <si>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</si>
  <si>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</si>
  <si>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</si>
  <si>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</si>
  <si>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</si>
  <si>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</si>
  <si>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</si>
  <si>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</si>
  <si>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</si>
  <si>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</si>
  <si>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</si>
  <si>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</si>
  <si>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</si>
  <si>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</si>
  <si>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</si>
  <si>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</si>
  <si>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</si>
  <si>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</si>
  <si>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</si>
  <si>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</si>
  <si>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</si>
  <si>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</si>
  <si>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</si>
  <si>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</si>
  <si>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</si>
  <si>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</si>
  <si>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</si>
  <si>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</si>
  <si>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</si>
  <si>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</si>
  <si>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</si>
  <si>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</si>
  <si>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</si>
  <si>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</si>
  <si>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</si>
  <si>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</si>
  <si>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</si>
  <si>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</si>
  <si>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</si>
  <si>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</si>
  <si>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</si>
  <si>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</si>
  <si>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</si>
  <si>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</si>
  <si>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</si>
  <si>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</si>
  <si>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</si>
  <si>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</si>
  <si>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</si>
  <si>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</si>
  <si>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</si>
  <si>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</si>
  <si>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</si>
  <si>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</si>
  <si>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</si>
  <si>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</si>
  <si>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</si>
  <si>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</si>
  <si>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</si>
  <si>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</si>
  <si>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</si>
  <si>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</si>
  <si>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</si>
  <si>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</si>
  <si>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</si>
  <si>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</si>
  <si>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</si>
  <si>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</si>
  <si>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</si>
  <si>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</si>
  <si>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</si>
  <si>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</si>
  <si>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</si>
  <si>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</si>
  <si>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</si>
  <si>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</si>
  <si>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</si>
  <si>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</si>
  <si>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</si>
  <si>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</si>
  <si>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</si>
  <si>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</si>
  <si>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</si>
  <si>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</si>
  <si>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</si>
  <si>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</si>
  <si>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</si>
  <si>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</si>
  <si>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</si>
  <si>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</si>
  <si>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</si>
  <si>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</si>
  <si>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</si>
  <si>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</si>
  <si>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</si>
  <si>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</si>
  <si>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</si>
  <si>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</si>
  <si>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</si>
  <si>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</si>
  <si>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</si>
  <si>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</si>
  <si>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</si>
  <si>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</si>
  <si>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</si>
  <si>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</si>
  <si>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</si>
  <si>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</si>
  <si>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</si>
  <si>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</si>
  <si>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</si>
  <si>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</si>
  <si>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</si>
  <si>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</si>
  <si>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</si>
  <si>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</si>
  <si>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</si>
  <si>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</si>
  <si>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</si>
  <si>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</si>
  <si>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</si>
  <si>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</si>
  <si>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</si>
  <si>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</si>
  <si>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</si>
  <si>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</si>
  <si>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</si>
  <si>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</si>
  <si>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</si>
  <si>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</si>
  <si>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</si>
  <si>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</si>
  <si>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</si>
  <si>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</si>
  <si>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</si>
  <si>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</si>
  <si>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</si>
  <si>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</si>
  <si>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</si>
  <si>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</si>
  <si>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</si>
  <si>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</si>
  <si>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</si>
  <si>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</si>
  <si>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</si>
  <si>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</si>
  <si>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</si>
  <si>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</si>
  <si>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</si>
  <si>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</si>
  <si>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</si>
  <si>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</si>
  <si>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</si>
  <si>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</si>
  <si>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</si>
  <si>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</si>
  <si>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</si>
  <si>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</si>
  <si>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</si>
  <si>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</si>
  <si>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</si>
  <si>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</si>
  <si>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</si>
  <si>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</si>
  <si>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</si>
  <si>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</si>
  <si>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</si>
  <si>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</si>
  <si>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</si>
  <si>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</si>
  <si>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</si>
  <si>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</si>
  <si>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</si>
  <si>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</si>
  <si>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</si>
  <si>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</si>
  <si>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</si>
  <si>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</si>
  <si>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</si>
  <si>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</si>
  <si>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</si>
  <si>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</si>
  <si>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</si>
  <si>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</si>
  <si>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</si>
  <si>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</si>
  <si>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</si>
  <si>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</si>
  <si>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</si>
  <si>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</si>
  <si>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</si>
  <si>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</si>
  <si>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</si>
  <si>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</si>
  <si>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</si>
  <si>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</si>
  <si>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</si>
  <si>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</si>
  <si>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</si>
  <si>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</si>
  <si>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</si>
  <si>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</si>
  <si>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</si>
  <si>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</si>
  <si>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</si>
  <si>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</si>
  <si>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</si>
  <si>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</si>
  <si>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</si>
  <si>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</si>
  <si>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</si>
  <si>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</si>
  <si>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</si>
  <si>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</si>
  <si>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</si>
  <si>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</si>
  <si>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</si>
  <si>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</si>
  <si>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</si>
  <si>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</si>
  <si>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</si>
  <si>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</si>
  <si>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</si>
  <si>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</si>
  <si>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</si>
  <si>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</si>
  <si>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</si>
  <si>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</si>
  <si>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</si>
  <si>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</si>
  <si>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</si>
  <si>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</si>
  <si>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</si>
  <si>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</si>
  <si>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</si>
  <si>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</si>
  <si>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</si>
  <si>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</si>
  <si>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</si>
  <si>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</si>
  <si>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</si>
  <si>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</si>
  <si>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</si>
  <si>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</si>
  <si>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</si>
  <si>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</si>
  <si>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</si>
  <si>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</si>
  <si>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</si>
  <si>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</si>
  <si>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</si>
  <si>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</si>
  <si>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</si>
  <si>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</si>
  <si>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</si>
  <si>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</si>
  <si>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</si>
  <si>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</si>
  <si>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</si>
  <si>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</si>
  <si>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</si>
  <si>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</si>
  <si>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</si>
  <si>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</si>
  <si>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</si>
  <si>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</si>
  <si>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</si>
  <si>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</si>
  <si>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</si>
  <si>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</si>
  <si>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</si>
  <si>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</si>
  <si>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</si>
  <si>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</si>
  <si>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</si>
  <si>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</si>
  <si>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</si>
  <si>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</si>
  <si>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</si>
  <si>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</si>
  <si>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</si>
  <si>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</si>
  <si>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</si>
  <si>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</si>
  <si>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</si>
  <si>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</si>
  <si>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</si>
  <si>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</si>
  <si>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</si>
  <si>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</si>
  <si>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</si>
  <si>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</si>
  <si>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</si>
  <si>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</si>
  <si>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</si>
  <si>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</si>
  <si>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</si>
  <si>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</si>
  <si>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</si>
  <si>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</si>
  <si>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</si>
  <si>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</si>
  <si>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</si>
  <si>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</si>
  <si>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</si>
  <si>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</si>
  <si>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</si>
  <si>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</si>
  <si>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</si>
  <si>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</si>
  <si>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</si>
  <si>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</si>
  <si>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</si>
  <si>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</si>
  <si>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</si>
  <si>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</si>
  <si>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</si>
  <si>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</si>
  <si>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</si>
  <si>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</si>
  <si>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</si>
  <si>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</si>
  <si>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</si>
  <si>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</si>
  <si>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</si>
  <si>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</si>
  <si>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</si>
  <si>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</si>
  <si>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</si>
  <si>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</si>
  <si>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</si>
  <si>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</si>
  <si>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</si>
  <si>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</si>
  <si>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</si>
  <si>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</si>
  <si>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</si>
  <si>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</si>
  <si>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</si>
  <si>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</si>
  <si>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</si>
  <si>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</si>
  <si>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</si>
  <si>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</si>
  <si>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</si>
  <si>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</si>
  <si>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</si>
  <si>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</si>
  <si>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</si>
  <si>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</si>
  <si>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</si>
  <si>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</si>
  <si>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</si>
  <si>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</si>
  <si>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</si>
  <si>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</si>
  <si>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</si>
  <si>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</si>
  <si>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</si>
  <si>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</si>
  <si>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</si>
  <si>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</si>
  <si>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</si>
  <si>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</si>
  <si>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</si>
  <si>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</si>
  <si>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</si>
  <si>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</si>
  <si>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</si>
  <si>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</si>
  <si>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</si>
  <si>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</si>
  <si>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</si>
  <si>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</si>
  <si>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</si>
  <si>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</si>
  <si>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</si>
  <si>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</si>
  <si>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</si>
  <si>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</si>
  <si>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</si>
  <si>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</si>
  <si>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</si>
  <si>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</si>
  <si>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</si>
  <si>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</si>
  <si>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</si>
  <si>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</si>
  <si>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</si>
  <si>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</si>
  <si>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</si>
  <si>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</si>
  <si>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</si>
  <si>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</si>
  <si>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</si>
  <si>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</si>
  <si>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</si>
  <si>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</si>
  <si>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</si>
  <si>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</si>
  <si>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</si>
  <si>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</si>
  <si>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</si>
  <si>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</si>
  <si>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</si>
  <si>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</si>
  <si>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</si>
  <si>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</si>
  <si>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</si>
  <si>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</si>
  <si>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</si>
  <si>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</si>
  <si>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</si>
  <si>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</si>
  <si>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</si>
  <si>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</si>
  <si>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</si>
  <si>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</si>
  <si>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</si>
  <si>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</si>
  <si>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</si>
  <si>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</si>
  <si>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</si>
  <si>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</si>
  <si>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</si>
  <si>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</si>
  <si>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</si>
  <si>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</si>
  <si>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</si>
  <si>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</si>
  <si>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</si>
  <si>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</si>
  <si>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</si>
  <si>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</si>
  <si>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</si>
  <si>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</si>
  <si>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</si>
  <si>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</si>
  <si>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</si>
  <si>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</si>
  <si>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</si>
  <si>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</si>
  <si>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</si>
  <si>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</si>
  <si>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</si>
  <si>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</si>
  <si>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</si>
  <si>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</si>
  <si>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</si>
  <si>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</si>
  <si>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</si>
  <si>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</si>
  <si>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</si>
  <si>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</si>
  <si>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</si>
  <si>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</si>
  <si>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</si>
  <si>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</si>
  <si>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</si>
  <si>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</si>
  <si>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</si>
  <si>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</si>
  <si>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</si>
  <si>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</si>
  <si>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</si>
  <si>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</si>
  <si>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</si>
  <si>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</si>
  <si>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</si>
  <si>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</si>
  <si>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</si>
  <si>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</si>
  <si>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</si>
  <si>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</si>
  <si>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</si>
  <si>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</si>
  <si>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</si>
  <si>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</si>
  <si>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</si>
  <si>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</si>
  <si>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</si>
  <si>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</si>
  <si>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</si>
  <si>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</si>
  <si>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</si>
  <si>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</si>
  <si>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</si>
  <si>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</si>
  <si>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</si>
  <si>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</si>
  <si>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</si>
  <si>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</si>
  <si>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</si>
  <si>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</si>
  <si>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</si>
  <si>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</si>
  <si>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</si>
  <si>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</si>
  <si>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</si>
  <si>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</si>
  <si>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</si>
  <si>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</si>
  <si>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</si>
  <si>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</si>
  <si>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</si>
  <si>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</si>
  <si>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</si>
  <si>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</si>
  <si>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</si>
  <si>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</si>
  <si>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</si>
  <si>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</si>
  <si>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</si>
  <si>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</si>
  <si>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</si>
  <si>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</si>
  <si>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</si>
  <si>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</si>
  <si>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</si>
  <si>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</si>
  <si>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</si>
  <si>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</si>
  <si>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</si>
  <si>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</si>
  <si>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</si>
  <si>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</si>
  <si>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</si>
  <si>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</si>
  <si>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</si>
  <si>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</si>
  <si>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</si>
  <si>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</si>
  <si>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</si>
  <si>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</si>
  <si>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</si>
  <si>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</si>
  <si>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</si>
  <si>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</si>
  <si>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</si>
  <si>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</si>
  <si>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</si>
  <si>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</si>
  <si>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</si>
  <si>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</si>
  <si>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</si>
  <si>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</si>
  <si>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</si>
  <si>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</si>
  <si>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</si>
  <si>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</si>
  <si>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</si>
  <si>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</si>
  <si>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</si>
  <si>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</si>
  <si>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</si>
  <si>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</si>
  <si>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</si>
  <si>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</si>
  <si>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</si>
  <si>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</si>
  <si>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</si>
  <si>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</si>
  <si>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</si>
  <si>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</si>
  <si>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</si>
  <si>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</si>
  <si>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</si>
  <si>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</si>
  <si>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</si>
  <si>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</si>
  <si>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</si>
  <si>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</si>
  <si>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</si>
  <si>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</si>
  <si>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</si>
  <si>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</si>
  <si>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</si>
  <si>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</si>
  <si>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</si>
  <si>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</si>
  <si>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</si>
  <si>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</si>
  <si>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</si>
  <si>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</si>
  <si>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</si>
  <si>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</si>
  <si>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</si>
  <si>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</si>
  <si>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</si>
  <si>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</si>
  <si>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</si>
  <si>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</si>
  <si>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</si>
  <si>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</si>
  <si>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</si>
  <si>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</si>
  <si>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</si>
  <si>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</si>
  <si>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</si>
  <si>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</si>
  <si>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</si>
  <si>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</si>
  <si>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</si>
  <si>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</si>
  <si>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</si>
  <si>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</si>
  <si>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</si>
  <si>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</si>
  <si>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</si>
  <si>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</si>
  <si>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</si>
  <si>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</si>
  <si>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</si>
  <si>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</si>
  <si>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</si>
  <si>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</si>
  <si>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</si>
  <si>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</si>
  <si>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</si>
  <si>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</si>
  <si>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</si>
  <si>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</si>
  <si>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</si>
  <si>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</si>
  <si>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</si>
  <si>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</si>
  <si>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</si>
  <si>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</si>
  <si>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</si>
  <si>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</si>
  <si>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</si>
  <si>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</si>
  <si>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</si>
  <si>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</si>
  <si>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</si>
  <si>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</si>
  <si>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</si>
  <si>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</si>
  <si>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</si>
  <si>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</si>
  <si>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</si>
  <si>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</si>
  <si>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</si>
  <si>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</si>
  <si>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</si>
  <si>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</si>
  <si>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</si>
  <si>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</si>
  <si>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</si>
  <si>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</si>
  <si>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</si>
  <si>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</si>
  <si>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</si>
  <si>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</si>
  <si>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</si>
  <si>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</si>
  <si>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</si>
  <si>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</si>
  <si>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</si>
  <si>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</si>
  <si>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</si>
  <si>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</si>
  <si>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</si>
  <si>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</si>
  <si>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</si>
  <si>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</si>
  <si>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</si>
  <si>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</si>
  <si>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</si>
  <si>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</si>
  <si>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</si>
  <si>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</si>
  <si>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</si>
  <si>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</si>
  <si>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</si>
  <si>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</si>
  <si>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</si>
  <si>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</si>
  <si>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</si>
  <si>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</si>
  <si>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</si>
  <si>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</si>
  <si>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</si>
  <si>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</si>
  <si>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</si>
  <si>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</si>
  <si>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</si>
  <si>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</si>
  <si>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</si>
  <si>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</si>
  <si>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</si>
  <si>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</si>
  <si>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</si>
  <si>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</si>
  <si>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</si>
  <si>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</si>
  <si>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</si>
  <si>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</si>
  <si>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</si>
  <si>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</si>
  <si>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</si>
  <si>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</si>
  <si>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</si>
  <si>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</si>
  <si>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</si>
  <si>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</si>
  <si>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</si>
  <si>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</si>
  <si>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</si>
  <si>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</si>
  <si>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</si>
  <si>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</si>
  <si>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</si>
  <si>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</si>
  <si>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</si>
  <si>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</si>
  <si>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</si>
  <si>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</si>
  <si>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</si>
  <si>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</si>
  <si>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</si>
  <si>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</si>
  <si>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</si>
  <si>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</si>
  <si>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</si>
  <si>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</si>
  <si>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</si>
  <si>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</si>
  <si>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</si>
  <si>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</si>
  <si>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</si>
  <si>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</si>
  <si>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</si>
  <si>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</si>
  <si>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</si>
  <si>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</si>
  <si>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</si>
  <si>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</si>
  <si>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</si>
  <si>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</si>
  <si>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</si>
  <si>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</si>
  <si>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</si>
  <si>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</si>
  <si>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</si>
  <si>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</si>
  <si>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</si>
  <si>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</si>
  <si>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</si>
  <si>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</si>
  <si>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</si>
  <si>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</si>
  <si>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</si>
  <si>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</si>
  <si>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</si>
  <si>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</si>
  <si>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</si>
  <si>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</si>
  <si>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</si>
  <si>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</si>
  <si>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</si>
  <si>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</si>
  <si>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</si>
  <si>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</si>
  <si>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</si>
  <si>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</si>
  <si>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</si>
  <si>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</si>
  <si>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</si>
  <si>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</si>
  <si>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</si>
  <si>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</si>
  <si>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</si>
  <si>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</si>
  <si>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</si>
  <si>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</si>
  <si>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</si>
  <si>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</si>
  <si>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</si>
  <si>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</si>
  <si>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</si>
  <si>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</si>
  <si>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</si>
  <si>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</si>
  <si>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</si>
  <si>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</si>
  <si>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</si>
  <si>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</si>
  <si>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</si>
  <si>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</si>
  <si>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</si>
  <si>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</si>
  <si>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</si>
  <si>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</si>
  <si>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</si>
  <si>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</si>
  <si>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</si>
  <si>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</si>
  <si>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</si>
  <si>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</si>
  <si>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</si>
  <si>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</si>
  <si>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</si>
  <si>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</si>
  <si>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</si>
  <si>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</si>
  <si>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</si>
  <si>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</si>
  <si>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</si>
  <si>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</si>
  <si>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</si>
  <si>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</si>
  <si>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</si>
  <si>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</si>
  <si>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</si>
  <si>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</si>
  <si>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</si>
  <si>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</si>
  <si>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</si>
  <si>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</si>
  <si>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</si>
  <si>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</si>
  <si>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</si>
  <si>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</si>
  <si>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</si>
  <si>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</si>
  <si>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</si>
  <si>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</si>
  <si>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</si>
  <si>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</si>
  <si>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</si>
  <si>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</si>
  <si>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</si>
  <si>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</si>
  <si>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</si>
  <si>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</si>
  <si>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</si>
  <si>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</si>
  <si>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</si>
  <si>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</si>
  <si>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</si>
  <si>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</si>
  <si>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</si>
  <si>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</si>
  <si>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</si>
  <si>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</si>
  <si>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</si>
  <si>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</si>
  <si>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</si>
  <si>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</si>
  <si>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</si>
  <si>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</si>
  <si>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</si>
  <si>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</si>
  <si>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</si>
  <si>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</si>
  <si>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</si>
  <si>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</si>
  <si>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</si>
  <si>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</si>
  <si>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</si>
  <si>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</si>
  <si>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</si>
  <si>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</si>
  <si>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</si>
  <si>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</si>
  <si>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</si>
  <si>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</si>
  <si>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</si>
  <si>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</si>
  <si>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</si>
  <si>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</si>
  <si>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</si>
  <si>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</si>
  <si>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</si>
  <si>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</si>
  <si>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</si>
  <si>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</si>
  <si>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</si>
  <si>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</si>
  <si>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</si>
  <si>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</si>
  <si>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</si>
  <si>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</si>
  <si>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</si>
  <si>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</si>
  <si>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</si>
  <si>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</si>
  <si>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</si>
  <si>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</si>
  <si>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</si>
  <si>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</si>
  <si>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</si>
  <si>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</si>
  <si>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</si>
  <si>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</si>
  <si>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</si>
  <si>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</si>
  <si>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</si>
  <si>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</si>
  <si>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</si>
  <si>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</si>
  <si>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</si>
  <si>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</si>
  <si>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</si>
  <si>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</si>
  <si>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</si>
  <si>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</si>
  <si>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</si>
  <si>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</si>
  <si>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</si>
  <si>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</si>
  <si>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</si>
  <si>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</si>
  <si>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</si>
  <si>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</si>
  <si>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</si>
  <si>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</si>
  <si>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</si>
  <si>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</si>
  <si>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</si>
  <si>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</si>
  <si>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</si>
  <si>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</si>
  <si>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</si>
  <si>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</si>
  <si>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</si>
  <si>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</si>
  <si>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</si>
  <si>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</si>
  <si>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</si>
  <si>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</si>
  <si>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</si>
  <si>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</si>
  <si>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</si>
  <si>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</si>
  <si>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</si>
  <si>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</si>
  <si>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</si>
  <si>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</si>
  <si>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</si>
  <si>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</si>
  <si>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</si>
  <si>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</si>
  <si>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</si>
  <si>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</si>
  <si>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</si>
  <si>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</si>
  <si>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</si>
  <si>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</si>
  <si>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</si>
  <si>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</si>
  <si>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</si>
  <si>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</si>
  <si>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</si>
  <si>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</si>
  <si>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</si>
  <si>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</si>
  <si>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</si>
  <si>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</si>
  <si>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</si>
  <si>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</si>
  <si>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</si>
  <si>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</si>
  <si>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</si>
  <si>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</si>
  <si>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</si>
  <si>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</si>
  <si>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</si>
  <si>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</si>
  <si>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</si>
  <si>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</si>
  <si>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</si>
  <si>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</si>
  <si>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</si>
  <si>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</si>
  <si>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</si>
  <si>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</si>
  <si>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</si>
  <si>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</si>
  <si>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</si>
  <si>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</si>
  <si>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</si>
  <si>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</si>
  <si>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</si>
  <si>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</si>
  <si>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</si>
  <si>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</si>
  <si>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</si>
  <si>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</si>
  <si>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</si>
  <si>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</si>
  <si>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</si>
  <si>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</si>
  <si>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</si>
  <si>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</si>
  <si>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</si>
  <si>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</si>
  <si>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</si>
  <si>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</si>
  <si>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</si>
  <si>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</si>
  <si>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</si>
  <si>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</si>
  <si>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</si>
  <si>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</si>
  <si>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</si>
  <si>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</si>
  <si>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</si>
  <si>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</si>
  <si>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</si>
  <si>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</si>
  <si>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</si>
  <si>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</si>
  <si>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</si>
  <si>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</si>
  <si>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</si>
  <si>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</si>
  <si>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</si>
  <si>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</si>
  <si>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</si>
  <si>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</si>
  <si>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</si>
  <si>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</si>
  <si>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</si>
  <si>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</si>
  <si>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</si>
  <si>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</si>
  <si>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</si>
  <si>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</si>
  <si>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</si>
  <si>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</si>
  <si>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</si>
  <si>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</si>
  <si>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</si>
  <si>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</si>
  <si>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</si>
  <si>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</si>
  <si>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</si>
  <si>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</si>
  <si>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</si>
  <si>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</si>
  <si>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</si>
  <si>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</si>
  <si>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</si>
  <si>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</si>
  <si>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</si>
  <si>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</si>
  <si>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</si>
  <si>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</si>
  <si>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</si>
  <si>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</si>
  <si>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</si>
  <si>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</si>
  <si>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</si>
  <si>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</si>
  <si>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</si>
  <si>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</si>
  <si>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</si>
  <si>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</si>
  <si>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</si>
  <si>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</si>
  <si>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</si>
  <si>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</si>
  <si>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</si>
  <si>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</si>
  <si>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</si>
  <si>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</si>
  <si>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</si>
  <si>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</si>
  <si>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</si>
  <si>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</si>
  <si>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</si>
  <si>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</si>
  <si>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</si>
  <si>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</si>
  <si>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</si>
  <si>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</si>
  <si>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</si>
  <si>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</si>
  <si>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</si>
  <si>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</si>
  <si>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</si>
  <si>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</si>
  <si>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</si>
  <si>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</si>
  <si>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</si>
  <si>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</si>
  <si>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</si>
  <si>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</si>
  <si>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</si>
  <si>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</si>
  <si>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</si>
  <si>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</si>
  <si>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</si>
  <si>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</si>
  <si>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</si>
  <si>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</si>
  <si>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</si>
  <si>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</si>
  <si>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</si>
  <si>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</si>
  <si>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</si>
  <si>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</si>
  <si>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</si>
  <si>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</si>
  <si>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</si>
  <si>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</si>
  <si>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</si>
  <si>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</si>
  <si>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</si>
  <si>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</si>
  <si>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</si>
  <si>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</si>
  <si>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</si>
  <si>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</si>
  <si>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</si>
  <si>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</si>
  <si>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</si>
  <si>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</si>
  <si>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</si>
  <si>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</si>
  <si>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</si>
  <si>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</si>
  <si>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</si>
  <si>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</si>
  <si>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</si>
  <si>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</si>
  <si>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</si>
  <si>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</si>
  <si>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</si>
  <si>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</si>
  <si>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</si>
  <si>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</si>
  <si>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</si>
  <si>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</si>
  <si>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</si>
  <si>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</si>
  <si>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</si>
  <si>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</si>
  <si>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</si>
  <si>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</si>
  <si>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</si>
  <si>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</si>
  <si>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</si>
  <si>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</si>
  <si>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</si>
  <si>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</si>
  <si>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</si>
  <si>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</si>
  <si>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</si>
  <si>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</si>
  <si>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</si>
  <si>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</si>
  <si>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</si>
  <si>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</si>
  <si>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</si>
  <si>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</si>
  <si>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</si>
  <si>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</si>
  <si>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</si>
  <si>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</si>
  <si>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</si>
  <si>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</si>
  <si>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</si>
  <si>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</si>
  <si>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</si>
  <si>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</si>
  <si>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</si>
  <si>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</si>
  <si>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</si>
  <si>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</si>
  <si>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</si>
  <si>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</si>
  <si>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</si>
  <si>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</si>
  <si>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</si>
  <si>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</si>
  <si>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</si>
  <si>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</si>
  <si>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</si>
  <si>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</si>
  <si>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</si>
  <si>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</si>
  <si>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</si>
  <si>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</si>
  <si>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</si>
  <si>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</si>
  <si>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</si>
  <si>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</si>
  <si>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</si>
  <si>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</si>
  <si>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</si>
  <si>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</si>
  <si>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</si>
  <si>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</si>
  <si>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</si>
  <si>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</si>
  <si>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</si>
  <si>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</si>
  <si>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</si>
  <si>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</si>
  <si>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</si>
  <si>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</si>
  <si>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</si>
  <si>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</si>
  <si>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</si>
  <si>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</si>
  <si>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</si>
  <si>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</si>
  <si>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</si>
  <si>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</si>
  <si>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</si>
  <si>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</si>
  <si>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</si>
  <si>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</si>
  <si>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</si>
  <si>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</si>
  <si>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</si>
  <si>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</si>
  <si>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</si>
  <si>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</si>
  <si>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</si>
  <si>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</si>
  <si>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</si>
  <si>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</si>
  <si>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</si>
  <si>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</si>
  <si>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</si>
  <si>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</si>
  <si>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</si>
  <si>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</si>
  <si>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</si>
  <si>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</si>
  <si>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</si>
  <si>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</si>
  <si>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</si>
  <si>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</si>
  <si>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</si>
  <si>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</si>
  <si>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</si>
  <si>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</si>
  <si>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</si>
  <si>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</si>
  <si>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</si>
  <si>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</si>
  <si>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</si>
  <si>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</si>
  <si>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</si>
  <si>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</si>
  <si>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</si>
  <si>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</si>
  <si>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</si>
  <si>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</si>
  <si>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</si>
  <si>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</si>
  <si>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</si>
  <si>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</si>
  <si>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</si>
  <si>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</si>
  <si>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</si>
  <si>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</si>
  <si>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</si>
  <si>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</si>
  <si>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</si>
  <si>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</si>
  <si>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</si>
  <si>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</si>
  <si>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</si>
  <si>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</si>
  <si>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</si>
  <si>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</si>
  <si>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</si>
  <si>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</si>
  <si>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</si>
  <si>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</si>
  <si>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</si>
  <si>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</si>
  <si>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</si>
  <si>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</si>
  <si>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</si>
  <si>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</si>
  <si>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</si>
  <si>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</si>
  <si>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</si>
  <si>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</si>
  <si>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</si>
  <si>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</si>
  <si>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</si>
  <si>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</si>
  <si>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</si>
  <si>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</si>
  <si>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</si>
  <si>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</si>
  <si>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</si>
  <si>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</si>
  <si>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</si>
  <si>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</si>
  <si>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</si>
  <si>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</si>
  <si>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</si>
  <si>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</si>
  <si>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</si>
  <si>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</si>
  <si>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</si>
  <si>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</si>
  <si>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</si>
  <si>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</si>
  <si>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</si>
  <si>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</si>
  <si>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</si>
  <si>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</si>
  <si>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</si>
  <si>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</si>
  <si>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</si>
  <si>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</si>
  <si>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</si>
  <si>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</si>
  <si>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</si>
  <si>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</si>
  <si>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</si>
  <si>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</si>
  <si>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</si>
  <si>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</si>
  <si>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</si>
  <si>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</si>
  <si>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</si>
  <si>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</si>
  <si>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</si>
  <si>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</si>
  <si>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</si>
  <si>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</si>
  <si>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</si>
  <si>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</si>
  <si>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</si>
  <si>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</si>
  <si>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</si>
  <si>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</si>
  <si>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</si>
  <si>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</si>
  <si>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</si>
  <si>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</si>
  <si>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</si>
  <si>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</si>
  <si>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</si>
  <si>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</si>
  <si>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</si>
  <si>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</si>
  <si>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</si>
  <si>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</si>
  <si>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</si>
  <si>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</si>
  <si>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</si>
  <si>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</si>
  <si>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</si>
  <si>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</si>
  <si>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</si>
  <si>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</si>
  <si>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</si>
  <si>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</si>
  <si>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</si>
  <si>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</si>
  <si>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</si>
  <si>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</si>
  <si>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</si>
  <si>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</si>
  <si>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</si>
  <si>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</si>
  <si>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</si>
  <si>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</si>
  <si>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</si>
  <si>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</si>
  <si>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</si>
  <si>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</si>
  <si>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</si>
  <si>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</si>
  <si>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</si>
  <si>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</si>
  <si>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</si>
  <si>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</si>
  <si>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</si>
  <si>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</si>
  <si>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</si>
  <si>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</si>
  <si>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</si>
  <si>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</si>
  <si>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</si>
  <si>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</si>
  <si>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</si>
  <si>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</si>
  <si>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</si>
  <si>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</si>
  <si>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</si>
  <si>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</si>
  <si>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</si>
  <si>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</si>
  <si>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</si>
  <si>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</si>
  <si>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</si>
  <si>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</si>
  <si>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</si>
  <si>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</si>
  <si>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</si>
  <si>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</si>
  <si>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</si>
  <si>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</si>
  <si>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</si>
  <si>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</si>
  <si>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</si>
  <si>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</si>
  <si>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</si>
  <si>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</si>
  <si>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</si>
  <si>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</si>
  <si>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</si>
  <si>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</si>
  <si>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</si>
  <si>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</si>
  <si>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</si>
  <si>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</si>
  <si>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</si>
  <si>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</si>
  <si>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</si>
  <si>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</si>
  <si>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</si>
  <si>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</si>
  <si>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</si>
  <si>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</si>
  <si>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</si>
  <si>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</si>
  <si>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</si>
  <si>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</si>
  <si>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</si>
  <si>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</si>
  <si>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</si>
  <si>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</si>
  <si>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</si>
  <si>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</si>
  <si>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</si>
  <si>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</si>
  <si>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</si>
  <si>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</si>
  <si>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</si>
  <si>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</si>
  <si>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</si>
  <si>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</si>
  <si>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</si>
  <si>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</si>
  <si>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</si>
  <si>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</si>
  <si>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</si>
  <si>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</si>
  <si>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</si>
  <si>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</si>
  <si>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</si>
  <si>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</si>
  <si>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</si>
  <si>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</si>
  <si>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</si>
  <si>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</si>
  <si>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</si>
  <si>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</si>
  <si>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</si>
  <si>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</si>
  <si>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</si>
  <si>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</si>
  <si>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</si>
  <si>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</si>
  <si>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</si>
  <si>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</si>
  <si>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</si>
  <si>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</si>
  <si>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</si>
  <si>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</si>
  <si>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</si>
  <si>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</si>
  <si>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</si>
  <si>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</si>
  <si>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</si>
  <si>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</si>
  <si>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</si>
  <si>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</si>
  <si>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</si>
  <si>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</si>
  <si>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</si>
  <si>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</si>
  <si>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</si>
  <si>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</si>
  <si>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</si>
  <si>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</si>
  <si>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</si>
  <si>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</si>
  <si>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</si>
  <si>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</si>
  <si>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</si>
  <si>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</si>
  <si>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</si>
  <si>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</si>
  <si>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</si>
  <si>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</si>
  <si>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</si>
  <si>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</si>
  <si>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</si>
  <si>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</si>
  <si>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</si>
  <si>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</si>
  <si>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</si>
  <si>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</si>
  <si>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</si>
  <si>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</si>
  <si>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</si>
  <si>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</si>
  <si>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</si>
  <si>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</si>
  <si>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</si>
  <si>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</si>
  <si>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</si>
  <si>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</si>
  <si>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</si>
  <si>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</si>
  <si>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</si>
  <si>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</si>
  <si>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</si>
  <si>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</si>
  <si>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</si>
  <si>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</si>
  <si>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</si>
  <si>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</si>
  <si>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</si>
  <si>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</si>
  <si>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</si>
  <si>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</si>
  <si>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</si>
  <si>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</si>
  <si>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</si>
  <si>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</si>
  <si>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</si>
  <si>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</si>
  <si>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</si>
  <si>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</si>
  <si>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</si>
  <si>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</si>
  <si>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</si>
  <si>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</si>
  <si>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</si>
  <si>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</si>
  <si>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</si>
  <si>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</si>
  <si>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</si>
  <si>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</si>
  <si>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</si>
  <si>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</si>
  <si>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</si>
  <si>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</si>
  <si>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</si>
  <si>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</si>
  <si>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</si>
  <si>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</si>
  <si>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</si>
  <si>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</si>
  <si>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</si>
  <si>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</si>
  <si>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</si>
  <si>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</si>
  <si>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</si>
  <si>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</si>
  <si>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</si>
  <si>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</si>
  <si>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</si>
  <si>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</si>
  <si>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</si>
  <si>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</si>
  <si>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</si>
  <si>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</si>
  <si>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</si>
  <si>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</si>
  <si>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</si>
  <si>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</si>
  <si>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</si>
  <si>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</si>
  <si>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</si>
  <si>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</si>
  <si>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</si>
  <si>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</si>
  <si>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</si>
  <si>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</si>
  <si>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</si>
  <si>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</si>
  <si>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</si>
  <si>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</si>
  <si>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</si>
  <si>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</si>
  <si>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</si>
  <si>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</si>
  <si>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</si>
  <si>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</si>
  <si>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</si>
  <si>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</si>
  <si>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</si>
  <si>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</si>
  <si>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</si>
  <si>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</si>
  <si>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</si>
  <si>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</si>
  <si>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</si>
  <si>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</si>
  <si>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</si>
  <si>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</si>
  <si>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</si>
  <si>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</si>
  <si>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</si>
  <si>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</si>
  <si>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</si>
  <si>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</si>
  <si>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</si>
  <si>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</si>
  <si>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</si>
  <si>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</si>
  <si>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</si>
  <si>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</si>
  <si>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</si>
  <si>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</si>
  <si>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</si>
  <si>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</si>
  <si>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</si>
  <si>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</si>
  <si>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</si>
  <si>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</si>
  <si>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</si>
  <si>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</si>
  <si>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</si>
  <si>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</si>
  <si>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</si>
  <si>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</si>
  <si>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</si>
  <si>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</si>
  <si>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</si>
  <si>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</si>
  <si>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</si>
  <si>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</si>
  <si>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</si>
  <si>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</si>
  <si>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</si>
  <si>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</si>
  <si>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</si>
  <si>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</si>
  <si>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</si>
  <si>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</si>
  <si>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</si>
  <si>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</si>
  <si>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</si>
  <si>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</si>
  <si>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</si>
  <si>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</si>
  <si>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</si>
  <si>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</si>
  <si>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</si>
  <si>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</si>
  <si>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</si>
  <si>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</si>
  <si>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</si>
  <si>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</si>
  <si>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</si>
  <si>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</si>
  <si>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</si>
  <si>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</si>
  <si>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</si>
  <si>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</si>
  <si>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</si>
  <si>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</si>
  <si>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</si>
  <si>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</si>
  <si>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</si>
  <si>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</si>
  <si>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</si>
  <si>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</si>
  <si>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</si>
  <si>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</si>
  <si>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</si>
  <si>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</si>
  <si>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</si>
  <si>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</si>
  <si>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</si>
  <si>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</si>
  <si>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</si>
  <si>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</si>
  <si>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</si>
  <si>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</si>
  <si>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</si>
  <si>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</si>
  <si>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</si>
  <si>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</si>
  <si>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</si>
  <si>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</si>
  <si>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</si>
  <si>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</si>
  <si>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</si>
  <si>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</si>
  <si>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</si>
  <si>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</si>
  <si>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</si>
  <si>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</si>
  <si>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</si>
  <si>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</si>
  <si>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</si>
  <si>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</si>
  <si>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</si>
  <si>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</si>
  <si>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</si>
  <si>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</si>
  <si>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</si>
  <si>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</si>
  <si>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</si>
  <si>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</si>
  <si>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</si>
  <si>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</si>
  <si>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</si>
  <si>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</si>
  <si>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</si>
  <si>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</si>
  <si>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</si>
  <si>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</si>
  <si>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</si>
  <si>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</si>
  <si>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</si>
  <si>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</si>
  <si>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</si>
  <si>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</si>
  <si>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</si>
  <si>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</si>
  <si>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</si>
  <si>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</si>
  <si>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</si>
  <si>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</si>
  <si>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</si>
  <si>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</si>
  <si>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</si>
  <si>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</si>
  <si>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</si>
  <si>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</si>
  <si>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</si>
  <si>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</si>
  <si>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</si>
  <si>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</si>
  <si>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</si>
  <si>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</si>
  <si>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</si>
  <si>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</si>
  <si>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</si>
  <si>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</si>
  <si>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</si>
  <si>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</si>
  <si>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</si>
  <si>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</si>
  <si>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</si>
  <si>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</si>
  <si>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</si>
  <si>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</si>
  <si>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</si>
  <si>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</si>
  <si>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</si>
  <si>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</si>
  <si>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</si>
  <si>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</si>
  <si>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</si>
  <si>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</si>
  <si>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</si>
  <si>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</si>
  <si>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</si>
  <si>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</si>
  <si>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</si>
  <si>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</si>
  <si>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</si>
  <si>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</si>
  <si>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</si>
  <si>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</si>
  <si>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</si>
  <si>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</si>
  <si>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</si>
  <si>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</si>
  <si>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</si>
  <si>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</si>
  <si>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</si>
  <si>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</si>
  <si>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</si>
  <si>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</si>
  <si>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</si>
  <si>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</si>
  <si>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</si>
  <si>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</si>
  <si>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</si>
  <si>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</si>
  <si>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</si>
  <si>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</si>
  <si>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</si>
  <si>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</si>
  <si>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</si>
  <si>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</si>
  <si>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</si>
  <si>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</si>
  <si>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</si>
  <si>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</si>
  <si>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</si>
  <si>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</si>
  <si>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</si>
  <si>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</si>
  <si>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</si>
  <si>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</si>
  <si>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</si>
  <si>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</si>
  <si>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</si>
  <si>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</si>
  <si>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</si>
  <si>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</si>
  <si>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</si>
  <si>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</si>
  <si>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</si>
  <si>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</si>
  <si>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</si>
  <si>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</si>
  <si>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</si>
  <si>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</si>
  <si>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</si>
  <si>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</si>
  <si>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</si>
  <si>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</si>
  <si>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</si>
  <si>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</si>
  <si>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</si>
  <si>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</si>
  <si>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</si>
  <si>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</si>
  <si>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</si>
  <si>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</si>
  <si>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</si>
  <si>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</si>
  <si>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</si>
  <si>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</si>
  <si>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</si>
  <si>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</si>
  <si>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</si>
  <si>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</si>
  <si>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</si>
  <si>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</si>
  <si>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</si>
  <si>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</si>
  <si>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</si>
  <si>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</si>
  <si>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</si>
  <si>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</si>
  <si>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</si>
  <si>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</si>
  <si>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</si>
  <si>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</si>
  <si>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</si>
  <si>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</si>
  <si>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</si>
  <si>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</si>
  <si>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</si>
  <si>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</si>
  <si>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</si>
  <si>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</si>
  <si>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</si>
  <si>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</si>
  <si>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</si>
  <si>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</si>
  <si>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</si>
  <si>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</si>
  <si>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</si>
  <si>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</si>
  <si>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</si>
  <si>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</si>
  <si>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</si>
  <si>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</si>
  <si>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</si>
  <si>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</si>
  <si>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</si>
  <si>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</si>
  <si>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</si>
  <si>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</si>
  <si>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</si>
  <si>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</si>
  <si>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</si>
  <si>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</si>
  <si>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</si>
  <si>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</si>
  <si>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</si>
  <si>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</si>
  <si>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</si>
  <si>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</si>
  <si>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</si>
  <si>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</si>
  <si>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</si>
  <si>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</si>
  <si>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</si>
  <si>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</si>
  <si>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</si>
  <si>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</si>
  <si>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</si>
  <si>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</si>
  <si>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</si>
  <si>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</si>
  <si>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</si>
  <si>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</si>
  <si>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</si>
  <si>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</si>
  <si>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</si>
  <si>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</si>
  <si>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</si>
  <si>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</si>
  <si>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</si>
  <si>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</si>
  <si>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</si>
  <si>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</si>
  <si>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</si>
  <si>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</si>
  <si>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</si>
  <si>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</si>
  <si>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</si>
  <si>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</si>
  <si>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</si>
  <si>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</si>
  <si>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</si>
  <si>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</si>
  <si>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</si>
  <si>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</si>
  <si>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</si>
  <si>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</si>
  <si>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</si>
  <si>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</si>
  <si>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</si>
  <si>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</si>
  <si>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</si>
  <si>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</si>
  <si>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</si>
  <si>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</si>
  <si>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</si>
  <si>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</si>
  <si>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</si>
  <si>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</si>
  <si>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</si>
  <si>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</si>
  <si>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</si>
  <si>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</si>
  <si>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</si>
  <si>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</si>
  <si>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</si>
  <si>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</si>
  <si>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</si>
  <si>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</si>
  <si>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</si>
  <si>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</si>
  <si>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</si>
  <si>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</si>
  <si>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</si>
  <si>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</si>
  <si>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</si>
  <si>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</si>
  <si>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</si>
  <si>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</si>
  <si>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</si>
  <si>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</si>
  <si>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</si>
  <si>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</si>
  <si>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</si>
  <si>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</si>
  <si>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</si>
  <si>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</si>
  <si>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</si>
  <si>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</si>
  <si>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</si>
  <si>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</si>
  <si>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</si>
  <si>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</si>
  <si>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</si>
  <si>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</si>
  <si>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</si>
  <si>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</si>
  <si>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</si>
  <si>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</si>
  <si>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</si>
  <si>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</si>
  <si>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</si>
  <si>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</si>
  <si>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</si>
  <si>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</si>
  <si>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</si>
  <si>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</si>
  <si>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</si>
  <si>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</si>
  <si>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</si>
  <si>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</si>
  <si>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</si>
  <si>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</si>
  <si>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</si>
  <si>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</si>
  <si>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</si>
  <si>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</si>
  <si>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</si>
  <si>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</si>
  <si>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</si>
  <si>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</si>
  <si>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</si>
  <si>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</si>
  <si>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</si>
  <si>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</si>
  <si>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</si>
  <si>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</si>
  <si>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</si>
  <si>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</si>
  <si>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</si>
  <si>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</si>
  <si>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</si>
  <si>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</si>
  <si>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</si>
  <si>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</si>
  <si>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</si>
  <si>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</si>
  <si>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</si>
  <si>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</si>
  <si>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</si>
  <si>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</si>
  <si>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</si>
  <si>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</si>
  <si>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</si>
  <si>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</si>
  <si>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</si>
  <si>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</si>
  <si>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</si>
  <si>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</si>
  <si>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</si>
  <si>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</si>
  <si>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</si>
  <si>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</si>
  <si>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</si>
  <si>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</si>
  <si>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</si>
  <si>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</si>
  <si>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</si>
  <si>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</si>
  <si>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</si>
  <si>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</si>
  <si>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</si>
  <si>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</si>
  <si>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</si>
  <si>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</si>
  <si>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</si>
  <si>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</si>
  <si>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</si>
  <si>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</si>
  <si>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</si>
  <si>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</si>
  <si>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</si>
  <si>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</si>
  <si>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</si>
  <si>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</si>
  <si>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</si>
  <si>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</si>
  <si>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</si>
  <si>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</si>
  <si>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</si>
  <si>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</si>
  <si>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</si>
  <si>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</si>
  <si>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</si>
  <si>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</si>
  <si>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</si>
  <si>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</si>
  <si>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</si>
  <si>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</si>
  <si>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</si>
  <si>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</si>
  <si>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</si>
  <si>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</si>
  <si>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</si>
  <si>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</si>
  <si>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</si>
  <si>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</si>
  <si>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</si>
  <si>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</si>
  <si>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</si>
  <si>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</si>
  <si>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</si>
  <si>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</si>
  <si>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</si>
  <si>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</si>
  <si>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</si>
  <si>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</si>
  <si>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</si>
  <si>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</si>
  <si>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</si>
  <si>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</si>
  <si>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</si>
  <si>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</si>
  <si>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</si>
  <si>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</si>
  <si>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</si>
  <si>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</si>
  <si>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</si>
  <si>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</si>
  <si>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</si>
  <si>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</si>
  <si>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</si>
  <si>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</si>
  <si>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</si>
  <si>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</si>
  <si>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</si>
  <si>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</si>
  <si>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</si>
  <si>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</si>
  <si>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</si>
  <si>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</si>
  <si>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</si>
  <si>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</si>
  <si>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</si>
  <si>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</si>
  <si>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</si>
  <si>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</si>
  <si>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</si>
  <si>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</si>
  <si>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</si>
  <si>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</si>
  <si>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</si>
  <si>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</si>
  <si>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</si>
  <si>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</si>
  <si>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</si>
  <si>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</si>
  <si>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</si>
  <si>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</si>
  <si>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</si>
  <si>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</si>
  <si>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</si>
  <si>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</si>
  <si>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</si>
  <si>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</si>
  <si>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</si>
  <si>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</si>
  <si>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</si>
  <si>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</si>
  <si>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</si>
  <si>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</si>
  <si>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</si>
  <si>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</si>
  <si>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</si>
  <si>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</si>
  <si>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</si>
  <si>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</si>
  <si>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</si>
  <si>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</si>
  <si>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</si>
  <si>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</si>
  <si>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</si>
  <si>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</si>
  <si>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</si>
  <si>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</si>
  <si>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</si>
  <si>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</si>
  <si>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</si>
  <si>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</si>
  <si>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</si>
  <si>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</si>
  <si>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</si>
  <si>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</si>
  <si>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</si>
  <si>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</si>
  <si>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</si>
  <si>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</si>
  <si>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</si>
  <si>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</si>
  <si>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</si>
  <si>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</si>
  <si>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</si>
  <si>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</si>
  <si>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</si>
  <si>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</si>
  <si>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</si>
  <si>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</si>
  <si>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</si>
  <si>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</si>
  <si>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</si>
  <si>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</si>
  <si>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</si>
  <si>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</si>
  <si>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</si>
  <si>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</si>
  <si>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</si>
  <si>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</si>
  <si>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</si>
  <si>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</si>
  <si>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</si>
  <si>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</si>
  <si>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</si>
  <si>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</si>
  <si>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</si>
  <si>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</si>
  <si>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</si>
  <si>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</si>
  <si>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</si>
  <si>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</si>
  <si>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</si>
  <si>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</si>
  <si>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</si>
  <si>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</si>
  <si>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</si>
  <si>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</si>
  <si>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</si>
  <si>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</si>
  <si>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</si>
  <si>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</si>
  <si>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</si>
  <si>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</si>
  <si>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</si>
  <si>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</si>
  <si>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</si>
  <si>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</si>
  <si>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</si>
  <si>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</si>
  <si>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</si>
  <si>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</si>
  <si>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</si>
  <si>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</si>
  <si>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</si>
  <si>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</si>
  <si>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</si>
  <si>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</si>
  <si>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</si>
  <si>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</si>
  <si>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</si>
  <si>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</si>
  <si>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</si>
  <si>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</si>
  <si>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</si>
  <si>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</si>
  <si>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</si>
  <si>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</si>
  <si>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</si>
  <si>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</si>
  <si>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</si>
  <si>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</si>
  <si>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</si>
  <si>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</si>
  <si>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</si>
  <si>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</si>
  <si>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</si>
  <si>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</si>
  <si>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</si>
  <si>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</si>
  <si>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</si>
  <si>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</si>
  <si>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</si>
  <si>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</si>
  <si>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</si>
  <si>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</si>
  <si>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</si>
  <si>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</si>
  <si>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</si>
  <si>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</si>
  <si>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</si>
  <si>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</si>
  <si>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</si>
  <si>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</si>
  <si>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</si>
  <si>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</si>
  <si>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</si>
  <si>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</si>
  <si>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</si>
  <si>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</si>
  <si>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</si>
  <si>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</si>
  <si>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</si>
  <si>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</si>
  <si>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</si>
  <si>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</si>
  <si>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</si>
  <si>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</si>
  <si>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</si>
  <si>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</si>
  <si>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</si>
  <si>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</si>
  <si>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</si>
  <si>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</si>
  <si>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</si>
  <si>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</si>
  <si>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</si>
  <si>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</si>
  <si>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</si>
  <si>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</si>
  <si>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</si>
  <si>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</si>
  <si>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</si>
  <si>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</si>
  <si>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</si>
  <si>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</si>
  <si>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</si>
  <si>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</si>
  <si>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</si>
  <si>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</si>
  <si>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</si>
  <si>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</si>
  <si>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</si>
  <si>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</si>
  <si>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</si>
  <si>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</si>
  <si>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</si>
  <si>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</si>
  <si>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</si>
  <si>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</si>
  <si>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</si>
  <si>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</si>
  <si>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</si>
  <si>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</si>
  <si>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</si>
  <si>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</si>
  <si>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</si>
  <si>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</si>
  <si>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</si>
  <si>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</si>
  <si>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</si>
  <si>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</si>
  <si>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</si>
  <si>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</si>
  <si>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</si>
  <si>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</si>
  <si>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</si>
  <si>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</si>
  <si>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</si>
  <si>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</si>
  <si>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</si>
  <si>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</si>
  <si>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</si>
  <si>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</si>
  <si>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</si>
  <si>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</si>
  <si>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</si>
  <si>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</si>
  <si>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</si>
  <si>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</si>
  <si>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</si>
  <si>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</si>
  <si>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</si>
  <si>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</si>
  <si>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</si>
  <si>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</si>
  <si>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</si>
  <si>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</si>
  <si>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</si>
  <si>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</si>
  <si>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</si>
  <si>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</si>
  <si>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</si>
  <si>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</si>
  <si>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</si>
  <si>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</si>
  <si>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</si>
  <si>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</si>
  <si>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</si>
  <si>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</si>
  <si>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</si>
  <si>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</si>
  <si>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</si>
  <si>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</si>
  <si>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</si>
  <si>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</si>
  <si>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</si>
  <si>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</si>
  <si>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</si>
  <si>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</si>
  <si>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</si>
  <si>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</si>
  <si>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</si>
  <si>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</si>
  <si>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</si>
  <si>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</si>
  <si>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</si>
  <si>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</si>
  <si>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</si>
  <si>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</si>
  <si>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</si>
  <si>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</si>
  <si>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</si>
  <si>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</si>
  <si>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</si>
  <si>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</si>
  <si>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</si>
  <si>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</si>
  <si>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</si>
  <si>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</si>
  <si>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</si>
  <si>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</si>
  <si>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</si>
  <si>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</si>
  <si>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</si>
  <si>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</si>
  <si>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</si>
  <si>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</si>
  <si>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</si>
  <si>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</si>
  <si>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</si>
  <si>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</si>
  <si>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</si>
  <si>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</si>
  <si>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</si>
  <si>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</si>
  <si>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</si>
  <si>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</si>
  <si>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</si>
  <si>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</si>
  <si>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</si>
  <si>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</si>
  <si>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</si>
  <si>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</si>
  <si>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</si>
  <si>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</si>
  <si>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</si>
  <si>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</si>
  <si>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</si>
  <si>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</si>
  <si>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</si>
  <si>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</si>
  <si>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</si>
  <si>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</si>
  <si>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</si>
  <si>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</si>
  <si>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</si>
  <si>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</si>
  <si>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</si>
  <si>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</si>
  <si>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</si>
  <si>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</si>
  <si>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</si>
  <si>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</si>
  <si>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</si>
  <si>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</si>
  <si>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</si>
  <si>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</si>
  <si>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</si>
  <si>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</si>
  <si>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</si>
  <si>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</si>
  <si>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</si>
  <si>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</si>
  <si>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</si>
  <si>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</si>
  <si>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</si>
  <si>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</si>
  <si>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</si>
  <si>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</si>
  <si>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</si>
  <si>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</si>
  <si>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</si>
  <si>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</si>
  <si>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</si>
  <si>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</si>
  <si>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</si>
  <si>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</si>
  <si>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</si>
  <si>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</si>
  <si>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</si>
  <si>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</si>
  <si>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</si>
  <si>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</si>
  <si>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</si>
  <si>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</si>
  <si>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</si>
  <si>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</si>
  <si>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</si>
  <si>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</si>
  <si>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</si>
  <si>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</si>
  <si>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</si>
  <si>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</si>
  <si>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</si>
  <si>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</si>
  <si>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</si>
  <si>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</si>
  <si>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</si>
  <si>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</si>
  <si>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</si>
  <si>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</si>
  <si>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</si>
  <si>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</si>
  <si>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</si>
  <si>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</si>
  <si>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</si>
  <si>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</si>
  <si>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</si>
  <si>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</si>
  <si>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</si>
  <si>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</si>
  <si>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</si>
  <si>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</si>
  <si>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</si>
  <si>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</si>
  <si>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</si>
  <si>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</si>
  <si>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</si>
  <si>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</si>
  <si>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</si>
  <si>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</si>
  <si>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</si>
  <si>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</si>
  <si>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</si>
  <si>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</si>
  <si>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</si>
  <si>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</si>
  <si>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</si>
  <si>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</si>
  <si>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</si>
  <si>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</si>
  <si>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</si>
  <si>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</si>
  <si>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</si>
  <si>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</si>
  <si>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</si>
  <si>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</si>
  <si>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</si>
  <si>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</si>
  <si>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</si>
  <si>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</si>
  <si>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</si>
  <si>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</si>
  <si>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</si>
  <si>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</si>
  <si>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</si>
  <si>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</si>
  <si>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</si>
  <si>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</si>
  <si>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</si>
  <si>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</si>
  <si>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</si>
  <si>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</si>
  <si>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</si>
  <si>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</si>
  <si>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</si>
  <si>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</si>
  <si>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</si>
  <si>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</si>
  <si>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</si>
  <si>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</si>
  <si>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</si>
  <si>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</si>
  <si>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</si>
  <si>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</si>
  <si>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</si>
  <si>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</si>
  <si>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</si>
  <si>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</si>
  <si>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</si>
  <si>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</si>
  <si>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</si>
  <si>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</si>
  <si>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</si>
  <si>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</si>
  <si>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</si>
  <si>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</si>
  <si>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</si>
  <si>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</si>
  <si>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</si>
  <si>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</si>
  <si>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</si>
  <si>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</si>
  <si>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</si>
  <si>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</si>
  <si>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</si>
  <si>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</si>
  <si>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</si>
  <si>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</si>
  <si>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</si>
  <si>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</si>
  <si>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</si>
  <si>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</si>
  <si>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</si>
  <si>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</si>
  <si>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</si>
  <si>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</si>
  <si>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</si>
  <si>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</si>
  <si>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</si>
  <si>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</si>
  <si>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</si>
  <si>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</si>
  <si>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</si>
  <si>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</si>
  <si>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</si>
  <si>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</si>
  <si>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</si>
  <si>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</si>
  <si>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</si>
  <si>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</si>
  <si>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</si>
  <si>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</si>
  <si>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</si>
  <si>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</si>
  <si>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</si>
  <si>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</si>
  <si>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</si>
  <si>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</si>
  <si>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</si>
  <si>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</si>
  <si>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</si>
  <si>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</si>
  <si>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</si>
  <si>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</si>
  <si>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</si>
  <si>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</si>
  <si>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</si>
  <si>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</si>
  <si>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</si>
  <si>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</si>
  <si>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</si>
  <si>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</si>
  <si>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</si>
  <si>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</si>
  <si>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</si>
  <si>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</si>
  <si>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</si>
  <si>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</si>
  <si>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</si>
  <si>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</si>
  <si>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</si>
  <si>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</si>
  <si>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</si>
  <si>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</si>
  <si>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</si>
  <si>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</si>
  <si>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</si>
  <si>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</si>
  <si>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</si>
  <si>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</si>
  <si>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</si>
  <si>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</si>
  <si>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</si>
  <si>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</si>
  <si>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</si>
  <si>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</si>
  <si>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</si>
  <si>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</si>
  <si>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</si>
  <si>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</si>
  <si>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</si>
  <si>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</si>
  <si>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</si>
  <si>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</si>
  <si>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</si>
  <si>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</si>
  <si>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</si>
  <si>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</si>
  <si>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</si>
  <si>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</si>
  <si>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</si>
  <si>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</si>
  <si>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</si>
  <si>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</si>
  <si>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</si>
  <si>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</si>
  <si>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</si>
  <si>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</si>
  <si>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</si>
  <si>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</si>
  <si>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</si>
  <si>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</si>
  <si>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</si>
  <si>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</si>
  <si>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</si>
  <si>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</si>
  <si>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</si>
  <si>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</si>
  <si>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</si>
  <si>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</si>
  <si>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</si>
  <si>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</si>
  <si>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</si>
  <si>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</si>
  <si>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</si>
  <si>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</si>
  <si>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</si>
  <si>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</si>
  <si>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</si>
  <si>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</si>
  <si>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</si>
  <si>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</si>
  <si>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</si>
  <si>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</si>
  <si>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</si>
  <si>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</si>
  <si>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</si>
  <si>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</si>
  <si>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</si>
  <si>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</si>
  <si>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</si>
  <si>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</si>
  <si>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</si>
  <si>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</si>
  <si>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</si>
  <si>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</si>
  <si>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</si>
  <si>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</si>
  <si>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</si>
  <si>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</si>
  <si>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</si>
  <si>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</si>
  <si>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</si>
  <si>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</si>
  <si>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</si>
  <si>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</si>
  <si>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</si>
  <si>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</si>
  <si>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</si>
  <si>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</si>
  <si>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</si>
  <si>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</si>
  <si>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</si>
  <si>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</si>
  <si>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</si>
  <si>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</si>
  <si>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</si>
  <si>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</si>
  <si>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</si>
  <si>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</si>
  <si>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</si>
  <si>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</si>
  <si>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</si>
  <si>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</si>
  <si>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</si>
  <si>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</si>
  <si>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</si>
  <si>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</si>
  <si>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</si>
  <si>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</si>
  <si>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</si>
  <si>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</si>
  <si>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</si>
  <si>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</si>
  <si>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</si>
  <si>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</si>
  <si>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</si>
  <si>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</si>
  <si>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</si>
  <si>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</si>
  <si>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</si>
  <si>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</si>
  <si>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</si>
  <si>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</si>
  <si>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</si>
  <si>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</si>
  <si>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</si>
  <si>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</si>
  <si>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</si>
  <si>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</si>
  <si>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</si>
  <si>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</si>
  <si>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</si>
  <si>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</si>
  <si>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</si>
  <si>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</si>
  <si>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</si>
  <si>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</si>
  <si>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</si>
  <si>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</si>
  <si>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</si>
  <si>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</si>
  <si>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</si>
  <si>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</si>
  <si>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</si>
  <si>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</si>
  <si>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</si>
  <si>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</si>
  <si>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</si>
  <si>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</si>
  <si>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</si>
  <si>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</si>
  <si>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</si>
  <si>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</si>
  <si>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</si>
  <si>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</si>
  <si>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</si>
  <si>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</si>
  <si>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</si>
  <si>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</si>
  <si>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</si>
  <si>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</si>
  <si>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</si>
  <si>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</si>
  <si>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</si>
  <si>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</si>
  <si>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</si>
  <si>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</si>
  <si>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</si>
  <si>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</si>
  <si>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</si>
  <si>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</si>
  <si>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</si>
  <si>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</si>
  <si>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</si>
  <si>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</si>
  <si>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</si>
  <si>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</si>
  <si>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</si>
  <si>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</si>
  <si>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</si>
  <si>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</si>
  <si>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</si>
  <si>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</si>
  <si>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</si>
  <si>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</si>
  <si>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</si>
  <si>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</si>
  <si>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</si>
  <si>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</si>
  <si>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</si>
  <si>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</si>
  <si>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</si>
  <si>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</si>
  <si>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</si>
  <si>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</si>
  <si>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</si>
  <si>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</si>
  <si>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</si>
  <si>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</si>
  <si>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</si>
  <si>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</si>
  <si>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</si>
  <si>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</si>
  <si>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</si>
  <si>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</si>
  <si>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</si>
  <si>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</si>
  <si>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</si>
  <si>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</si>
  <si>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</si>
  <si>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</si>
  <si>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</si>
  <si>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</si>
  <si>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</si>
  <si>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</si>
  <si>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</si>
  <si>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</si>
  <si>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</si>
  <si>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</si>
  <si>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</si>
  <si>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</si>
  <si>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</si>
  <si>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</si>
  <si>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</si>
  <si>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</si>
  <si>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</si>
  <si>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</si>
  <si>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</si>
  <si>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</si>
  <si>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</si>
  <si>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</si>
  <si>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</si>
  <si>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</si>
  <si>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</si>
  <si>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</si>
  <si>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</si>
  <si>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</si>
  <si>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</si>
  <si>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</si>
  <si>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</si>
  <si>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</si>
  <si>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</si>
  <si>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</si>
  <si>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</si>
  <si>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</si>
  <si>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</si>
  <si>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</si>
  <si>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</si>
  <si>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</si>
  <si>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</si>
  <si>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</si>
  <si>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</si>
  <si>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</si>
  <si>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</si>
  <si>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</si>
  <si>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</si>
  <si>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</si>
  <si>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</si>
  <si>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</si>
  <si>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</si>
  <si>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</si>
  <si>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</si>
  <si>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</si>
  <si>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</si>
  <si>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</si>
  <si>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</si>
  <si>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</si>
  <si>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</si>
  <si>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</si>
  <si>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</si>
  <si>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</si>
  <si>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</si>
  <si>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</si>
  <si>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</si>
  <si>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</si>
  <si>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</si>
  <si>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</si>
  <si>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</si>
  <si>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</si>
  <si>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</si>
  <si>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</si>
  <si>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</si>
  <si>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</si>
  <si>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</si>
  <si>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</si>
  <si>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</si>
  <si>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</si>
  <si>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</si>
  <si>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</si>
  <si>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</si>
  <si>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</si>
  <si>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</si>
  <si>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</si>
  <si>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</si>
  <si>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</si>
  <si>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</si>
  <si>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</si>
  <si>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</si>
  <si>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</si>
  <si>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</si>
  <si>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</si>
  <si>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</si>
  <si>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</si>
  <si>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</si>
  <si>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</si>
  <si>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</si>
  <si>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</si>
  <si>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</si>
  <si>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</si>
  <si>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</si>
  <si>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</si>
  <si>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</si>
  <si>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</si>
  <si>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</si>
  <si>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</si>
  <si>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</si>
  <si>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</si>
  <si>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</si>
  <si>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</si>
  <si>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</si>
  <si>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</si>
  <si>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</si>
  <si>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</si>
  <si>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</si>
  <si>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</si>
  <si>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</si>
  <si>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</si>
  <si>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</si>
  <si>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</si>
  <si>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</si>
  <si>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</si>
  <si>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</si>
  <si>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</si>
  <si>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</si>
  <si>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</si>
  <si>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</si>
  <si>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</si>
  <si>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</si>
  <si>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</si>
  <si>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</si>
  <si>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</si>
  <si>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</si>
  <si>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</si>
  <si>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</si>
  <si>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</si>
  <si>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</si>
  <si>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</si>
  <si>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</si>
  <si>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</si>
  <si>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</si>
  <si>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</si>
  <si>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</si>
  <si>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</si>
  <si>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</si>
  <si>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</si>
  <si>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</si>
  <si>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</si>
  <si>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</si>
  <si>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</si>
  <si>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</si>
  <si>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</si>
  <si>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</si>
  <si>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</si>
  <si>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</si>
  <si>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</si>
  <si>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</si>
  <si>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</si>
  <si>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</si>
  <si>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</si>
  <si>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</si>
  <si>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</si>
  <si>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</si>
  <si>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</si>
  <si>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</si>
  <si>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</si>
  <si>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</si>
  <si>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</si>
  <si>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</si>
  <si>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</si>
  <si>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</si>
  <si>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</si>
  <si>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</si>
  <si>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</si>
  <si>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</si>
  <si>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</si>
  <si>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</si>
  <si>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</si>
  <si>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</si>
  <si>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</si>
  <si>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</si>
  <si>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</si>
  <si>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</si>
  <si>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</si>
  <si>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</si>
  <si>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</si>
  <si>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</si>
  <si>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</si>
  <si>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</si>
  <si>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</si>
  <si>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</si>
  <si>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</si>
  <si>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</si>
  <si>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</si>
  <si>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</si>
  <si>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</si>
  <si>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</si>
  <si>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</si>
  <si>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</si>
  <si>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</si>
  <si>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</si>
  <si>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</si>
  <si>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</si>
  <si>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</si>
  <si>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</si>
  <si>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</si>
  <si>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</si>
  <si>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</si>
  <si>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</si>
  <si>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</si>
  <si>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</si>
  <si>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</si>
  <si>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</si>
  <si>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</si>
  <si>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</si>
  <si>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</si>
  <si>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</si>
  <si>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</si>
  <si>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</si>
  <si>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</si>
  <si>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</si>
  <si>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</si>
  <si>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</si>
  <si>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</si>
  <si>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</si>
  <si>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</si>
  <si>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</si>
  <si>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</si>
  <si>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</si>
  <si>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</si>
  <si>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</si>
  <si>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</si>
  <si>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</si>
  <si>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</si>
  <si>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</si>
  <si>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</si>
  <si>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</si>
  <si>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</si>
  <si>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</si>
  <si>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</si>
  <si>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</si>
  <si>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</si>
  <si>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</si>
  <si>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</si>
  <si>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</si>
  <si>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</si>
  <si>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</si>
  <si>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</si>
  <si>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</si>
  <si>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</si>
  <si>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</si>
  <si>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</si>
  <si>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</si>
  <si>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</si>
  <si>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</si>
  <si>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</si>
  <si>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</si>
  <si>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</si>
  <si>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</si>
  <si>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</si>
  <si>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</si>
  <si>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</si>
  <si>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</si>
  <si>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</si>
  <si>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</si>
  <si>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</si>
  <si>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</si>
  <si>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</si>
  <si>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</si>
  <si>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</si>
  <si>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</si>
  <si>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</si>
  <si>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</si>
  <si>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</si>
  <si>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</si>
  <si>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</si>
  <si>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</si>
  <si>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</si>
  <si>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</si>
  <si>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</si>
  <si>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</si>
  <si>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</si>
  <si>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</si>
  <si>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</si>
  <si>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</si>
  <si>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</si>
  <si>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</si>
  <si>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</si>
  <si>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</si>
  <si>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</si>
  <si>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</si>
  <si>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</si>
  <si>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</si>
  <si>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</si>
  <si>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</si>
  <si>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</si>
  <si>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</si>
  <si>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</si>
  <si>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</si>
  <si>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</si>
  <si>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</si>
  <si>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</si>
  <si>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</si>
  <si>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</si>
  <si>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</si>
  <si>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</si>
  <si>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</si>
  <si>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</si>
  <si>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</si>
  <si>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</si>
  <si>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</si>
  <si>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</si>
  <si>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</si>
  <si>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</si>
  <si>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</si>
  <si>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</si>
  <si>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</si>
  <si>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</si>
  <si>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</si>
  <si>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</si>
  <si>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</si>
  <si>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</si>
  <si>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</si>
  <si>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</si>
  <si>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</si>
  <si>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</si>
  <si>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</si>
  <si>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</si>
  <si>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</si>
  <si>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</si>
  <si>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</si>
  <si>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</si>
  <si>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</si>
  <si>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</si>
  <si>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</si>
  <si>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</si>
  <si>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</si>
  <si>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</si>
  <si>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</si>
  <si>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</si>
  <si>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</si>
  <si>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</si>
  <si>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</si>
  <si>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</si>
  <si>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</si>
  <si>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</si>
  <si>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</si>
  <si>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</si>
  <si>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</si>
  <si>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</si>
  <si>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</si>
  <si>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</si>
  <si>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</si>
  <si>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</si>
  <si>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</si>
  <si>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</si>
  <si>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</si>
  <si>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</si>
  <si>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</si>
  <si>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</si>
  <si>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</si>
  <si>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</si>
  <si>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</si>
  <si>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</si>
  <si>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</si>
  <si>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</si>
  <si>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</si>
  <si>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</si>
  <si>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</si>
  <si>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</si>
  <si>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</si>
  <si>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</si>
  <si>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</si>
  <si>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</si>
  <si>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</si>
  <si>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</si>
  <si>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</si>
  <si>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</si>
  <si>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</si>
  <si>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</si>
  <si>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</si>
  <si>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</si>
  <si>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</si>
  <si>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</si>
  <si>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</si>
  <si>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</si>
  <si>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</si>
  <si>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</si>
  <si>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</si>
  <si>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</si>
  <si>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</si>
  <si>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</si>
  <si>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</si>
  <si>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</si>
  <si>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</si>
  <si>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</si>
  <si>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</si>
  <si>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</si>
  <si>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</si>
  <si>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</si>
  <si>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</si>
  <si>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</si>
  <si>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</si>
  <si>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</si>
  <si>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</si>
  <si>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</si>
  <si>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</si>
  <si>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</si>
  <si>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</si>
  <si>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</si>
  <si>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</si>
  <si>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</si>
  <si>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</si>
  <si>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</si>
  <si>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</si>
  <si>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</si>
  <si>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</si>
  <si>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</si>
  <si>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</si>
  <si>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</si>
  <si>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</si>
  <si>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</si>
  <si>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</si>
  <si>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</si>
  <si>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</si>
  <si>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</si>
  <si>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</si>
  <si>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</si>
  <si>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</si>
  <si>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</si>
  <si>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</si>
  <si>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</si>
  <si>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</si>
  <si>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</si>
  <si>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</si>
  <si>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</si>
  <si>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</si>
  <si>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</si>
  <si>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</si>
  <si>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</si>
  <si>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</si>
  <si>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</si>
  <si>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</si>
  <si>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</si>
  <si>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</si>
  <si>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</si>
  <si>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</si>
  <si>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</si>
  <si>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</si>
  <si>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</si>
  <si>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</si>
  <si>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</si>
  <si>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</si>
  <si>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</si>
  <si>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</si>
  <si>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</si>
  <si>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</si>
  <si>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</si>
  <si>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</si>
  <si>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</si>
  <si>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</si>
  <si>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</si>
  <si>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</si>
  <si>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</si>
  <si>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</si>
  <si>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</si>
  <si>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</si>
  <si>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</si>
  <si>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</si>
  <si>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</si>
  <si>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</si>
  <si>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</si>
  <si>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</si>
  <si>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</si>
  <si>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</si>
  <si>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</si>
  <si>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</si>
  <si>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</si>
  <si>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</si>
  <si>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</si>
  <si>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</si>
  <si>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</si>
  <si>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</si>
  <si>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</si>
  <si>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</si>
  <si>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</si>
  <si>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</si>
  <si>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</si>
  <si>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</si>
  <si>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</si>
  <si>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</si>
  <si>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</si>
  <si>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</si>
  <si>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</si>
  <si>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</si>
  <si>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</si>
  <si>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</si>
  <si>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</si>
  <si>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</si>
  <si>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</si>
  <si>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</si>
  <si>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</si>
  <si>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</si>
  <si>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</si>
  <si>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</si>
  <si>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</si>
  <si>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</si>
  <si>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</si>
  <si>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</si>
  <si>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</si>
  <si>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</si>
  <si>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</si>
  <si>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</si>
  <si>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</si>
  <si>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</si>
  <si>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</si>
  <si>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</si>
  <si>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</si>
  <si>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</si>
  <si>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</si>
  <si>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</si>
  <si>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</si>
  <si>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</si>
  <si>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</si>
  <si>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</si>
  <si>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</si>
  <si>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</si>
  <si>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</si>
  <si>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</si>
  <si>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</si>
  <si>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</si>
  <si>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</si>
  <si>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</si>
  <si>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</si>
  <si>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</si>
  <si>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</si>
  <si>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</si>
  <si>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</si>
  <si>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</si>
  <si>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</si>
  <si>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</si>
  <si>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</si>
  <si>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</si>
  <si>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</si>
  <si>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</si>
  <si>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</si>
  <si>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</si>
  <si>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</si>
  <si>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</si>
  <si>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</si>
  <si>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</si>
  <si>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</si>
  <si>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</si>
  <si>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</si>
  <si>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</si>
  <si>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</si>
  <si>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</si>
  <si>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</si>
  <si>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</si>
  <si>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</si>
  <si>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</si>
  <si>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</si>
  <si>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</si>
  <si>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</si>
  <si>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</si>
  <si>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</si>
  <si>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</si>
  <si>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</si>
  <si>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</si>
  <si>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</si>
  <si>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</si>
  <si>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</si>
  <si>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</si>
  <si>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</si>
  <si>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</si>
  <si>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</si>
  <si>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</si>
  <si>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</si>
  <si>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</si>
  <si>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</si>
  <si>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</si>
  <si>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</si>
  <si>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</si>
  <si>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</si>
  <si>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</si>
  <si>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</si>
  <si>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</si>
  <si>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</si>
  <si>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</si>
  <si>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</si>
  <si>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</si>
  <si>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</si>
  <si>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</si>
  <si>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</si>
  <si>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</si>
  <si>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</si>
  <si>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</si>
  <si>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</si>
  <si>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</si>
  <si>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</si>
  <si>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</si>
  <si>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</si>
  <si>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</si>
  <si>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</si>
  <si>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</si>
  <si>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</si>
  <si>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</si>
  <si>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</si>
  <si>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</si>
  <si>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</si>
  <si>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</si>
  <si>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</si>
  <si>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</si>
  <si>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</si>
  <si>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</si>
  <si>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</si>
  <si>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</si>
  <si>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</si>
  <si>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</si>
  <si>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</si>
  <si>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</si>
  <si>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</si>
  <si>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</si>
  <si>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</si>
  <si>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</si>
  <si>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</si>
  <si>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</si>
  <si>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</si>
  <si>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</si>
  <si>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</si>
  <si>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</si>
  <si>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</si>
  <si>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</si>
  <si>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</si>
  <si>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</si>
  <si>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</si>
  <si>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</si>
  <si>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</si>
  <si>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</si>
  <si>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</si>
  <si>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</si>
  <si>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</si>
  <si>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</si>
  <si>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</si>
  <si>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</si>
  <si>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</si>
  <si>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</si>
  <si>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</si>
  <si>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</si>
  <si>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</si>
  <si>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</si>
  <si>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</si>
  <si>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</si>
  <si>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</si>
  <si>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</si>
  <si>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</si>
  <si>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</si>
  <si>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</si>
  <si>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</si>
  <si>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</si>
  <si>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</si>
  <si>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</si>
  <si>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</si>
  <si>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</si>
  <si>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</si>
  <si>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</si>
  <si>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</si>
  <si>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</si>
  <si>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</si>
  <si>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</si>
  <si>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</si>
  <si>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</si>
  <si>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</si>
  <si>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</si>
  <si>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</si>
  <si>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</si>
  <si>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</si>
  <si>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</si>
  <si>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</si>
  <si>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</si>
  <si>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</si>
  <si>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</si>
  <si>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</si>
  <si>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</si>
  <si>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</si>
  <si>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</si>
  <si>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</si>
  <si>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</si>
  <si>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</si>
  <si>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</si>
  <si>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</si>
  <si>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</si>
  <si>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</si>
  <si>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</si>
  <si>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</si>
  <si>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</si>
  <si>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</si>
  <si>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</si>
  <si>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</si>
  <si>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</si>
  <si>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</si>
  <si>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</si>
  <si>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</si>
  <si>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</si>
  <si>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</si>
  <si>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</si>
  <si>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</si>
  <si>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</si>
  <si>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</si>
  <si>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</si>
  <si>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</si>
  <si>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</si>
  <si>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</si>
  <si>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</si>
  <si>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</si>
  <si>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</si>
  <si>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</si>
  <si>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</si>
  <si>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</si>
  <si>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</si>
  <si>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</si>
  <si>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</si>
  <si>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</si>
  <si>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</si>
  <si>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</si>
  <si>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</si>
  <si>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</si>
  <si>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</si>
  <si>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</si>
  <si>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</si>
  <si>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</si>
  <si>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</si>
  <si>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</si>
  <si>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</si>
  <si>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</si>
  <si>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</si>
  <si>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</si>
  <si>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</si>
  <si>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</si>
  <si>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</si>
  <si>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</si>
  <si>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</si>
  <si>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</si>
  <si>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</si>
  <si>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</si>
  <si>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</si>
  <si>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</si>
  <si>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</si>
  <si>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</si>
  <si>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</si>
  <si>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</si>
  <si>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</si>
  <si>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</si>
  <si>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</si>
  <si>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</si>
  <si>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</si>
  <si>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</si>
  <si>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</si>
  <si>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</si>
  <si>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</si>
  <si>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</si>
  <si>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</si>
  <si>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</si>
  <si>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</si>
  <si>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</si>
  <si>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</si>
  <si>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</si>
  <si>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</si>
  <si>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</si>
  <si>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</si>
  <si>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</si>
  <si>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</si>
  <si>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</si>
  <si>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</si>
  <si>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</si>
  <si>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</si>
  <si>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</si>
  <si>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</si>
  <si>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</si>
  <si>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</si>
  <si>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</si>
  <si>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</si>
  <si>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</si>
  <si>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</si>
  <si>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</si>
  <si>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</si>
  <si>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</si>
  <si>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</si>
  <si>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</si>
  <si>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</si>
  <si>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</si>
  <si>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</si>
  <si>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</si>
  <si>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</si>
  <si>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</si>
  <si>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</si>
  <si>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</si>
  <si>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</si>
  <si>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</si>
  <si>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</si>
  <si>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</si>
  <si>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</si>
  <si>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</si>
  <si>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</si>
  <si>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</si>
  <si>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</si>
  <si>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</si>
  <si>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</si>
  <si>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</si>
  <si>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</si>
  <si>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</si>
  <si>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</si>
  <si>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</si>
  <si>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</si>
  <si>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</si>
  <si>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</si>
  <si>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</si>
  <si>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</si>
  <si>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</si>
  <si>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</si>
  <si>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</si>
  <si>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</si>
  <si>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</si>
  <si>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</si>
  <si>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</si>
  <si>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</si>
  <si>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</si>
  <si>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</si>
  <si>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</si>
  <si>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</si>
  <si>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</si>
  <si>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</si>
  <si>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</si>
  <si>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</si>
  <si>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</si>
  <si>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</si>
  <si>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</si>
  <si>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</si>
  <si>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</si>
  <si>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</si>
  <si>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</si>
  <si>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</si>
  <si>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</si>
  <si>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</si>
  <si>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</si>
  <si>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</si>
  <si>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</si>
  <si>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</si>
  <si>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</si>
  <si>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</si>
  <si>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</si>
  <si>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</si>
  <si>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</si>
  <si>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</si>
  <si>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</si>
  <si>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</si>
  <si>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</si>
  <si>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</si>
  <si>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</si>
  <si>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</si>
  <si>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</si>
  <si>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</si>
  <si>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</si>
  <si>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</si>
  <si>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</si>
  <si>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</si>
  <si>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</si>
  <si>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</si>
  <si>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</si>
  <si>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</si>
  <si>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</si>
  <si>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</si>
  <si>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</si>
  <si>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</si>
  <si>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</si>
  <si>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</si>
  <si>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</si>
  <si>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</si>
  <si>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</si>
  <si>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</si>
  <si>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</si>
  <si>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</si>
  <si>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</si>
  <si>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</si>
  <si>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</si>
  <si>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</si>
  <si>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</si>
  <si>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</si>
  <si>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</si>
  <si>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</si>
  <si>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</si>
  <si>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</si>
  <si>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</si>
  <si>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</si>
  <si>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</si>
  <si>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</si>
  <si>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</si>
  <si>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</si>
  <si>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</si>
  <si>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</si>
  <si>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</si>
  <si>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</si>
  <si>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</si>
  <si>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</si>
  <si>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</si>
  <si>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</si>
  <si>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</si>
  <si>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</si>
  <si>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</si>
  <si>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</si>
  <si>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</si>
  <si>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</si>
  <si>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</si>
  <si>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</si>
  <si>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</si>
  <si>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</si>
  <si>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</si>
  <si>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</si>
  <si>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</si>
  <si>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</si>
  <si>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</si>
  <si>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</si>
  <si>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</si>
  <si>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</si>
  <si>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</si>
  <si>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</si>
  <si>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</si>
  <si>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</si>
  <si>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</si>
  <si>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</si>
  <si>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</si>
  <si>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</si>
  <si>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</si>
  <si>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</si>
  <si>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</si>
  <si>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</si>
  <si>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</si>
  <si>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</si>
  <si>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</si>
  <si>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</si>
  <si>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</si>
  <si>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</si>
  <si>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</si>
  <si>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</si>
  <si>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</si>
  <si>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</si>
  <si>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</si>
  <si>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</si>
  <si>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</si>
  <si>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</si>
  <si>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</si>
  <si>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</si>
  <si>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</si>
  <si>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</si>
  <si>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</si>
  <si>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</si>
  <si>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</si>
  <si>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</si>
  <si>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</si>
  <si>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</si>
  <si>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</si>
  <si>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</si>
  <si>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</si>
  <si>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</si>
  <si>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</si>
  <si>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</si>
  <si>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</si>
  <si>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</si>
  <si>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</si>
  <si>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</si>
  <si>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</si>
  <si>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</si>
  <si>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</si>
  <si>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</si>
  <si>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</si>
  <si>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</si>
  <si>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</si>
  <si>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</si>
  <si>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</si>
  <si>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</si>
  <si>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</si>
  <si>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</si>
  <si>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</si>
  <si>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</si>
  <si>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</si>
  <si>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</si>
  <si>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</si>
  <si>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</si>
  <si>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</si>
  <si>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</si>
  <si>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</si>
  <si>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</si>
  <si>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</si>
  <si>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</si>
  <si>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</si>
  <si>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</si>
  <si>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</si>
  <si>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</si>
  <si>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</si>
  <si>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</si>
  <si>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</si>
  <si>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</si>
  <si>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</si>
  <si>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</si>
  <si>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</si>
  <si>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</si>
  <si>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</si>
  <si>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</si>
  <si>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</si>
  <si>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</si>
  <si>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</si>
  <si>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</si>
  <si>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</si>
  <si>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</si>
  <si>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</si>
  <si>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</si>
  <si>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</si>
  <si>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</si>
  <si>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</si>
  <si>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</si>
  <si>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</si>
  <si>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</si>
  <si>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</si>
  <si>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</si>
  <si>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</si>
  <si>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</si>
  <si>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</si>
  <si>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</si>
  <si>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</si>
  <si>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</si>
  <si>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</si>
  <si>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</si>
  <si>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</si>
  <si>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</si>
  <si>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</si>
  <si>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</si>
  <si>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</si>
  <si>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</si>
  <si>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</si>
  <si>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</si>
  <si>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</si>
  <si>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</si>
  <si>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</si>
  <si>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</si>
  <si>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</si>
  <si>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</si>
  <si>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</si>
  <si>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</si>
  <si>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</si>
  <si>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</si>
  <si>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</si>
  <si>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</si>
  <si>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</si>
  <si>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</si>
  <si>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</si>
  <si>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</si>
  <si>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</si>
  <si>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</si>
  <si>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</si>
  <si>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</si>
  <si>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</si>
  <si>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</si>
  <si>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</si>
  <si>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</si>
  <si>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</si>
  <si>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</si>
  <si>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</si>
  <si>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</si>
  <si>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</si>
  <si>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</si>
  <si>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</si>
  <si>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</si>
  <si>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</si>
  <si>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</si>
  <si>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</si>
  <si>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</si>
  <si>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</si>
  <si>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</si>
  <si>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</si>
  <si>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</si>
  <si>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</si>
  <si>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</si>
  <si>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</si>
  <si>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</si>
  <si>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</si>
  <si>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</si>
  <si>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</si>
  <si>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</si>
  <si>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</si>
  <si>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</si>
  <si>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</si>
  <si>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</si>
  <si>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</si>
  <si>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</si>
  <si>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</si>
  <si>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</si>
  <si>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</si>
  <si>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</si>
  <si>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</si>
  <si>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</si>
  <si>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</si>
  <si>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</si>
  <si>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</si>
  <si>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</si>
  <si>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</si>
  <si>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</si>
  <si>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</si>
  <si>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</si>
  <si>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</si>
  <si>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</si>
  <si>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</si>
  <si>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</si>
  <si>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</si>
  <si>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</si>
  <si>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</si>
  <si>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</si>
  <si>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</si>
  <si>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</si>
  <si>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</si>
  <si>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</si>
  <si>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</si>
  <si>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</si>
  <si>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</si>
  <si>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</si>
  <si>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</si>
  <si>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</si>
  <si>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</si>
  <si>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</si>
  <si>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</si>
  <si>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</si>
  <si>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</si>
  <si>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</si>
  <si>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</si>
  <si>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</si>
  <si>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</si>
  <si>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</si>
  <si>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</si>
  <si>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</si>
  <si>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</si>
  <si>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</si>
  <si>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</si>
  <si>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</si>
  <si>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</si>
  <si>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</si>
  <si>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</si>
  <si>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</si>
  <si>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</si>
  <si>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</si>
  <si>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</si>
  <si>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</si>
  <si>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</si>
  <si>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</si>
  <si>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</si>
  <si>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</si>
  <si>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</si>
  <si>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</si>
  <si>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</si>
  <si>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</si>
  <si>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</si>
  <si>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</si>
  <si>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</si>
  <si>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</si>
  <si>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</si>
  <si>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</si>
  <si>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</si>
  <si>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</si>
  <si>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</si>
  <si>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</si>
  <si>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</si>
  <si>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</si>
  <si>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</si>
  <si>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</si>
  <si>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</si>
  <si>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</si>
  <si>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</si>
  <si>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</si>
  <si>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</si>
  <si>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</si>
  <si>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</si>
  <si>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</si>
  <si>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</si>
  <si>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</si>
  <si>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</si>
  <si>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</si>
  <si>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</si>
  <si>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</si>
  <si>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</si>
  <si>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</si>
  <si>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</si>
  <si>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</si>
  <si>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</si>
  <si>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</si>
  <si>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</si>
  <si>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</si>
  <si>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</si>
  <si>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</si>
  <si>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</si>
  <si>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</si>
  <si>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</si>
  <si>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</si>
  <si>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</si>
  <si>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</si>
  <si>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</si>
  <si>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</si>
  <si>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</si>
  <si>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</si>
  <si>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</si>
  <si>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</si>
  <si>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</si>
  <si>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</si>
  <si>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</si>
  <si>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</si>
  <si>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</si>
  <si>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</si>
  <si>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</si>
  <si>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</si>
  <si>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</si>
  <si>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</si>
  <si>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</si>
  <si>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</si>
  <si>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</si>
  <si>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</si>
  <si>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</si>
  <si>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</si>
  <si>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</si>
  <si>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</si>
  <si>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</si>
  <si>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</si>
  <si>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</si>
  <si>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</si>
  <si>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</si>
  <si>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</si>
  <si>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</si>
  <si>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</si>
  <si>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</si>
  <si>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</si>
  <si>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</si>
  <si>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</si>
  <si>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</si>
  <si>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</si>
  <si>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</si>
  <si>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</si>
  <si>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</si>
  <si>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</si>
  <si>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</si>
  <si>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</si>
  <si>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</si>
  <si>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</si>
  <si>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</si>
  <si>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</si>
  <si>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</si>
  <si>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</si>
  <si>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</si>
  <si>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</si>
  <si>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</si>
  <si>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</si>
  <si>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</si>
  <si>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</si>
  <si>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</si>
  <si>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</si>
  <si>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</si>
  <si>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</si>
  <si>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</si>
  <si>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</si>
  <si>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</si>
  <si>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</si>
  <si>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</si>
  <si>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</si>
  <si>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</si>
  <si>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</si>
  <si>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</si>
  <si>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</si>
  <si>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</si>
  <si>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</si>
  <si>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</si>
  <si>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</si>
  <si>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</si>
  <si>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</si>
  <si>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</si>
  <si>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</si>
  <si>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</si>
  <si>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</si>
  <si>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</si>
  <si>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</si>
  <si>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</si>
  <si>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</si>
  <si>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</si>
  <si>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</si>
  <si>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</si>
  <si>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</si>
  <si>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</si>
  <si>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</si>
  <si>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</si>
  <si>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</si>
  <si>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</si>
  <si>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</si>
  <si>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</si>
  <si>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</si>
  <si>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</si>
  <si>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</si>
  <si>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</si>
  <si>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</si>
  <si>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</si>
  <si>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</si>
  <si>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</si>
  <si>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</si>
  <si>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</si>
  <si>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</si>
  <si>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</si>
  <si>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</si>
  <si>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</si>
  <si>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</si>
  <si>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</si>
  <si>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</si>
  <si>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</si>
  <si>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</si>
  <si>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</si>
  <si>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</si>
  <si>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</si>
  <si>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</si>
  <si>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</si>
  <si>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</si>
  <si>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</si>
  <si>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</si>
  <si>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</si>
  <si>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</si>
  <si>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</si>
  <si>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</si>
  <si>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</si>
  <si>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</si>
  <si>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</si>
  <si>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</si>
  <si>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</si>
  <si>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</si>
  <si>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</si>
  <si>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</si>
  <si>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</si>
  <si>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</si>
  <si>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</si>
  <si>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</si>
  <si>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</si>
  <si>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</si>
  <si>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</si>
  <si>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</si>
  <si>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</si>
  <si>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</si>
  <si>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</si>
  <si>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</si>
  <si>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</si>
  <si>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</si>
  <si>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</si>
  <si>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</si>
  <si>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</si>
  <si>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</si>
  <si>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</si>
  <si>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</si>
  <si>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</si>
  <si>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</si>
  <si>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</si>
  <si>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</si>
  <si>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</si>
  <si>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</si>
  <si>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</si>
  <si>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</si>
  <si>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</si>
  <si>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</si>
  <si>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</si>
  <si>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</si>
  <si>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</si>
  <si>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</si>
  <si>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</si>
  <si>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</si>
  <si>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</si>
  <si>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</si>
  <si>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</si>
  <si>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</si>
  <si>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</si>
  <si>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</si>
  <si>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</si>
  <si>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</si>
  <si>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</si>
  <si>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</si>
  <si>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</si>
  <si>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</si>
  <si>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</si>
  <si>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</si>
  <si>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</si>
  <si>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</si>
  <si>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</si>
  <si>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</si>
  <si>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</si>
  <si>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</si>
  <si>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</si>
  <si>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</si>
  <si>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</si>
  <si>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</si>
  <si>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</si>
  <si>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</si>
  <si>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</si>
  <si>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</si>
  <si>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</si>
  <si>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</si>
  <si>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</si>
  <si>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</si>
  <si>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</si>
  <si>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</si>
  <si>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</si>
  <si>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</si>
  <si>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</si>
  <si>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</si>
  <si>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</si>
  <si>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</si>
  <si>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</si>
  <si>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</si>
  <si>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</si>
  <si>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</si>
  <si>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</si>
  <si>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</si>
  <si>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</si>
  <si>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</si>
  <si>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</si>
  <si>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</si>
  <si>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</si>
  <si>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</si>
  <si>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</si>
  <si>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</si>
  <si>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</si>
  <si>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</si>
  <si>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</si>
  <si>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</si>
  <si>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</si>
  <si>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</si>
  <si>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</si>
  <si>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</si>
  <si>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</si>
  <si>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</si>
  <si>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</si>
  <si>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</si>
  <si>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</si>
  <si>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</si>
  <si>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</si>
  <si>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</si>
  <si>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</si>
  <si>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</si>
  <si>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</si>
  <si>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</si>
  <si>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</si>
  <si>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</si>
  <si>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</si>
  <si>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</si>
  <si>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</si>
  <si>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</si>
  <si>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</si>
  <si>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</si>
  <si>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</si>
  <si>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</si>
  <si>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</si>
  <si>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</si>
  <si>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</si>
  <si>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</si>
  <si>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</si>
  <si>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</si>
  <si>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</si>
  <si>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</si>
  <si>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</si>
  <si>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</si>
  <si>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</si>
  <si>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</si>
  <si>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</si>
  <si>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</si>
  <si>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</si>
  <si>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</si>
  <si>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</si>
  <si>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</si>
  <si>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</si>
  <si>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</si>
  <si>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</si>
  <si>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</si>
  <si>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</si>
  <si>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</si>
  <si>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</si>
  <si>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</si>
  <si>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</si>
  <si>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</si>
  <si>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</si>
  <si>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</si>
  <si>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</si>
  <si>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</si>
  <si>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</si>
  <si>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</si>
  <si>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</si>
  <si>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</si>
  <si>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</si>
  <si>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</si>
  <si>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</si>
  <si>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</si>
  <si>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</si>
  <si>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</si>
  <si>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</si>
  <si>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</si>
  <si>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</si>
  <si>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</si>
  <si>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</si>
  <si>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</si>
  <si>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</si>
  <si>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</si>
  <si>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</si>
  <si>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</si>
  <si>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</si>
  <si>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</si>
  <si>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</si>
  <si>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</si>
  <si>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</si>
  <si>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</si>
  <si>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</si>
  <si>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</si>
  <si>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</si>
  <si>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</si>
  <si>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</si>
  <si>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</si>
  <si>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</si>
  <si>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</si>
  <si>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</si>
  <si>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</si>
  <si>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</si>
  <si>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</si>
  <si>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</si>
  <si>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</si>
  <si>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</si>
  <si>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</si>
  <si>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</si>
  <si>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</si>
  <si>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</si>
  <si>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</si>
  <si>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</si>
  <si>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</si>
  <si>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</si>
  <si>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</si>
  <si>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</si>
  <si>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</si>
  <si>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</si>
  <si>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</si>
  <si>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</si>
  <si>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</si>
  <si>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</si>
  <si>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</si>
  <si>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</si>
  <si>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</si>
  <si>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</si>
  <si>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</si>
  <si>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</si>
  <si>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</si>
  <si>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</si>
  <si>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</si>
  <si>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</si>
  <si>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</si>
  <si>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</si>
  <si>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</si>
  <si>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</si>
  <si>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</si>
  <si>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</si>
  <si>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</si>
  <si>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</si>
  <si>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</si>
  <si>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</si>
  <si>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</si>
  <si>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</si>
  <si>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</si>
  <si>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</si>
  <si>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</si>
  <si>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</si>
  <si>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</si>
  <si>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</si>
  <si>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</si>
  <si>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</si>
  <si>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</si>
  <si>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</si>
  <si>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</si>
  <si>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</si>
  <si>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</si>
  <si>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</si>
  <si>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</si>
  <si>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</si>
  <si>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</si>
  <si>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</si>
  <si>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</si>
  <si>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</si>
  <si>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</si>
  <si>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</si>
  <si>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</si>
  <si>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</si>
  <si>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</si>
  <si>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</si>
  <si>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</si>
  <si>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</si>
  <si>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</si>
  <si>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</si>
  <si>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</si>
  <si>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</si>
  <si>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</si>
  <si>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</si>
  <si>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</si>
  <si>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</si>
  <si>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</si>
  <si>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</si>
  <si>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</si>
  <si>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</si>
  <si>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</si>
  <si>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</si>
  <si>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</si>
  <si>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</si>
  <si>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</si>
  <si>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</si>
  <si>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</si>
  <si>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</si>
  <si>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</si>
  <si>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</si>
  <si>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</si>
  <si>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</si>
  <si>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</si>
  <si>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</si>
  <si>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</si>
  <si>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</si>
  <si>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</si>
  <si>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</si>
  <si>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</si>
  <si>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</si>
  <si>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</si>
  <si>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</si>
  <si>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</si>
  <si>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</si>
  <si>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</si>
  <si>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</si>
  <si>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</si>
  <si>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</si>
  <si>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</si>
  <si>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</si>
  <si>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</si>
  <si>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</si>
  <si>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</si>
  <si>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</si>
  <si>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</si>
  <si>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</si>
  <si>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</si>
  <si>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</si>
  <si>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</si>
  <si>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</si>
  <si>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</si>
  <si>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</si>
  <si>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</si>
  <si>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</si>
  <si>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</si>
  <si>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</si>
  <si>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</si>
  <si>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</si>
  <si>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</si>
  <si>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</si>
  <si>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</si>
  <si>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</si>
  <si>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</si>
  <si>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</si>
  <si>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</si>
  <si>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</si>
  <si>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</si>
  <si>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</si>
  <si>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</si>
  <si>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</si>
  <si>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</si>
  <si>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</si>
  <si>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</si>
  <si>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</si>
  <si>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</si>
  <si>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</si>
  <si>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</si>
  <si>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</si>
  <si>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</si>
  <si>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</si>
  <si>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</si>
  <si>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</si>
  <si>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</si>
  <si>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</si>
  <si>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</si>
  <si>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</si>
  <si>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</si>
  <si>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</si>
  <si>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</si>
  <si>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</si>
  <si>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</si>
  <si>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</si>
  <si>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</si>
  <si>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</si>
  <si>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</si>
  <si>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</si>
  <si>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</si>
  <si>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</si>
  <si>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</si>
  <si>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</si>
  <si>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</si>
  <si>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</si>
  <si>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</si>
  <si>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</si>
  <si>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</si>
  <si>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</si>
  <si>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</si>
  <si>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</si>
  <si>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</si>
  <si>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</si>
  <si>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</si>
  <si>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</si>
  <si>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</si>
  <si>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</si>
  <si>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</si>
  <si>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</si>
  <si>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</si>
  <si>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</si>
  <si>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</si>
  <si>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</si>
  <si>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</si>
  <si>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</si>
  <si>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</si>
  <si>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</si>
  <si>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</si>
  <si>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</si>
  <si>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</si>
  <si>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</si>
  <si>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</si>
  <si>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</si>
  <si>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</si>
  <si>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</si>
  <si>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</si>
  <si>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</si>
  <si>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</si>
  <si>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</si>
  <si>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</si>
  <si>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</si>
  <si>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</si>
  <si>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</si>
  <si>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</si>
  <si>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</si>
  <si>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</si>
  <si>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</si>
  <si>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</si>
  <si>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</si>
  <si>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</si>
  <si>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</si>
  <si>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</si>
  <si>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</si>
  <si>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</si>
  <si>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</si>
  <si>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</si>
  <si>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</si>
  <si>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</si>
  <si>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</si>
  <si>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</si>
  <si>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</si>
  <si>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</si>
  <si>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</si>
  <si>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</si>
  <si>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</si>
  <si>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</si>
  <si>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</si>
  <si>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</si>
  <si>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</si>
  <si>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</si>
  <si>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</si>
  <si>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</si>
  <si>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</si>
  <si>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</si>
  <si>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</si>
  <si>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</si>
  <si>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</si>
  <si>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</si>
  <si>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</si>
  <si>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</si>
  <si>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</si>
  <si>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</si>
  <si>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</si>
  <si>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</si>
  <si>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</si>
  <si>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</si>
  <si>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</si>
  <si>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</si>
  <si>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</si>
  <si>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</si>
  <si>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</si>
  <si>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</si>
  <si>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</si>
  <si>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</si>
  <si>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</si>
  <si>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</si>
  <si>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</si>
  <si>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</si>
  <si>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</si>
  <si>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</si>
  <si>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</si>
  <si>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</si>
  <si>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</si>
  <si>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</si>
  <si>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</si>
  <si>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</si>
  <si>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</si>
  <si>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</si>
  <si>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</si>
  <si>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</si>
  <si>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</si>
  <si>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</si>
  <si>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</si>
  <si>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</si>
  <si>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</si>
  <si>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</si>
  <si>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</si>
  <si>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</si>
  <si>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</si>
  <si>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</si>
  <si>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</si>
  <si>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</si>
  <si>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</si>
  <si>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</si>
  <si>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</si>
  <si>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</si>
  <si>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</si>
  <si>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</si>
  <si>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</si>
  <si>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</si>
  <si>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</si>
  <si>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</si>
  <si>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</si>
  <si>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</si>
  <si>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</si>
  <si>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</si>
  <si>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</si>
  <si>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</si>
  <si>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</si>
  <si>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</si>
  <si>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</si>
  <si>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</si>
  <si>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</si>
  <si>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</si>
  <si>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</si>
  <si>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</si>
  <si>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</si>
  <si>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</si>
  <si>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</si>
  <si>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</si>
  <si>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</si>
  <si>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</si>
  <si>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</si>
  <si>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</si>
  <si>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</si>
  <si>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</si>
  <si>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</si>
  <si>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</si>
  <si>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</si>
  <si>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</si>
  <si>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</si>
  <si>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</si>
  <si>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</si>
  <si>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</si>
  <si>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</si>
  <si>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</si>
  <si>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</si>
  <si>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</si>
  <si>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</si>
  <si>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</si>
  <si>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</si>
  <si>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</si>
  <si>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</si>
  <si>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</si>
  <si>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</si>
  <si>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</si>
  <si>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</si>
  <si>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</si>
  <si>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</si>
  <si>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</si>
  <si>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</si>
  <si>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</si>
  <si>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</si>
  <si>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</si>
  <si>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</si>
  <si>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</si>
  <si>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</si>
  <si>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</si>
  <si>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</si>
  <si>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</si>
  <si>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</si>
  <si>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</si>
  <si>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</si>
  <si>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</si>
  <si>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</si>
  <si>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</si>
  <si>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</si>
  <si>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</si>
  <si>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</si>
  <si>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</si>
  <si>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</si>
  <si>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</si>
  <si>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</si>
  <si>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</si>
  <si>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</si>
  <si>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</si>
  <si>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</si>
  <si>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</si>
  <si>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</si>
  <si>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</si>
  <si>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</si>
  <si>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</si>
  <si>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</si>
  <si>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</si>
  <si>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</si>
  <si>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</si>
  <si>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</si>
  <si>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</si>
  <si>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</si>
  <si>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</si>
  <si>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</si>
  <si>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</si>
  <si>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</si>
  <si>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</si>
  <si>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</si>
  <si>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</si>
  <si>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</si>
  <si>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</si>
  <si>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</si>
  <si>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</si>
  <si>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</si>
  <si>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</si>
  <si>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</si>
  <si>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</si>
  <si>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</si>
  <si>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</si>
  <si>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</si>
  <si>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</si>
  <si>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</si>
  <si>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</si>
  <si>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</si>
  <si>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</si>
  <si>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</si>
  <si>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</si>
  <si>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</si>
  <si>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</si>
  <si>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</si>
  <si>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</si>
  <si>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</si>
  <si>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</si>
  <si>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</si>
  <si>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</si>
  <si>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</si>
  <si>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</si>
  <si>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</si>
  <si>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</si>
  <si>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</si>
  <si>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</si>
  <si>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</si>
  <si>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</si>
  <si>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</si>
  <si>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</si>
  <si>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</si>
  <si>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</si>
  <si>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</si>
  <si>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</si>
  <si>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</si>
  <si>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</si>
  <si>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</si>
  <si>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</si>
  <si>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</si>
  <si>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</si>
  <si>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</si>
  <si>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</si>
  <si>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</si>
  <si>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</si>
  <si>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</si>
  <si>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</si>
  <si>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</si>
  <si>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</si>
  <si>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</si>
  <si>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</si>
  <si>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</si>
  <si>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</si>
  <si>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</si>
  <si>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</si>
  <si>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</si>
  <si>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</si>
  <si>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</si>
  <si>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</si>
  <si>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</si>
  <si>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</si>
  <si>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</si>
  <si>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</si>
  <si>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</si>
  <si>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</si>
  <si>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</si>
  <si>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</si>
  <si>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</si>
  <si>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</si>
  <si>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</si>
  <si>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</si>
  <si>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</si>
  <si>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</si>
  <si>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</si>
  <si>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</si>
  <si>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</si>
  <si>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</si>
  <si>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</si>
  <si>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</si>
  <si>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</si>
  <si>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</si>
  <si>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</si>
  <si>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</si>
  <si>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</si>
  <si>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</si>
  <si>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</si>
  <si>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</si>
  <si>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</si>
  <si>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</si>
  <si>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</si>
  <si>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</si>
  <si>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</si>
  <si>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</si>
  <si>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</si>
  <si>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</si>
  <si>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</si>
  <si>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</si>
  <si>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</si>
  <si>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</si>
  <si>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</si>
  <si>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</si>
  <si>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</si>
  <si>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</si>
  <si>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</si>
  <si>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</si>
  <si>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</si>
  <si>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</si>
  <si>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</si>
  <si>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</si>
  <si>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</si>
  <si>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</si>
  <si>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</si>
  <si>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</si>
  <si>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</si>
  <si>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</si>
  <si>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</si>
  <si>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</si>
  <si>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</si>
  <si>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</si>
  <si>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</si>
  <si>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</si>
  <si>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</si>
  <si>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</si>
  <si>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</si>
  <si>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</si>
  <si>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</si>
  <si>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</si>
  <si>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</si>
  <si>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</si>
  <si>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</si>
  <si>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</si>
  <si>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</si>
  <si>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</si>
  <si>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</si>
  <si>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</si>
  <si>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</si>
  <si>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</si>
  <si>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</si>
  <si>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</si>
  <si>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</si>
  <si>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</si>
  <si>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</si>
  <si>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</si>
  <si>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</si>
  <si>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</si>
  <si>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</si>
  <si>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</si>
  <si>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</si>
  <si>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</si>
  <si>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</si>
  <si>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</si>
  <si>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</si>
  <si>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</si>
  <si>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</si>
  <si>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</si>
  <si>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</si>
  <si>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</si>
  <si>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</si>
  <si>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</si>
  <si>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</si>
  <si>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</si>
  <si>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</si>
  <si>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</si>
  <si>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</si>
  <si>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</si>
  <si>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</si>
  <si>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</si>
  <si>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</si>
  <si>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</si>
  <si>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</si>
  <si>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</si>
  <si>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</si>
  <si>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</si>
  <si>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</si>
  <si>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</si>
  <si>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</si>
  <si>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</si>
  <si>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</si>
  <si>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</si>
  <si>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</si>
  <si>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</si>
  <si>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</si>
  <si>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</si>
  <si>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</si>
  <si>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</si>
  <si>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</si>
  <si>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</si>
  <si>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</si>
  <si>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</si>
  <si>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</si>
  <si>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</si>
  <si>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</si>
  <si>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</si>
  <si>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</si>
  <si>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</si>
  <si>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</si>
  <si>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</si>
  <si>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</si>
  <si>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</si>
  <si>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</si>
  <si>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</si>
  <si>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</si>
  <si>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</si>
  <si>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</si>
  <si>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</si>
  <si>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</si>
  <si>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</si>
  <si>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</si>
  <si>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</si>
  <si>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</si>
  <si>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</si>
  <si>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</si>
  <si>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</si>
  <si>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</si>
  <si>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</si>
  <si>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</si>
  <si>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</si>
  <si>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</si>
  <si>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</si>
  <si>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</si>
  <si>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</si>
  <si>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</si>
  <si>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</si>
  <si>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</si>
  <si>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</si>
  <si>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</si>
  <si>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</si>
  <si>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</si>
  <si>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</si>
  <si>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</si>
  <si>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</si>
  <si>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</si>
  <si>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</si>
  <si>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</si>
  <si>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</si>
  <si>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</si>
  <si>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</si>
  <si>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</si>
  <si>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</si>
  <si>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</si>
  <si>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</si>
  <si>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</si>
  <si>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</si>
  <si>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</si>
  <si>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</si>
  <si>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</si>
  <si>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</si>
  <si>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</si>
  <si>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</si>
  <si>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</si>
  <si>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</si>
  <si>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</si>
  <si>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</si>
  <si>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</si>
  <si>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</si>
  <si>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</si>
  <si>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</si>
  <si>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</si>
  <si>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</si>
  <si>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</si>
  <si>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</si>
  <si>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</si>
  <si>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</si>
  <si>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</si>
  <si>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</si>
  <si>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</si>
  <si>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</si>
  <si>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</si>
  <si>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</si>
  <si>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</si>
  <si>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</si>
  <si>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</si>
  <si>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</si>
  <si>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</si>
  <si>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</si>
  <si>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</si>
  <si>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</si>
  <si>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</si>
  <si>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</si>
  <si>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</si>
  <si>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</si>
  <si>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</si>
  <si>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</si>
  <si>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</si>
  <si>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</si>
  <si>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</si>
  <si>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</si>
  <si>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</si>
  <si>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</si>
  <si>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</si>
  <si>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</si>
  <si>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</si>
  <si>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</si>
  <si>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</si>
  <si>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</si>
  <si>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</si>
  <si>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</si>
  <si>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</si>
  <si>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</si>
  <si>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</si>
  <si>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</si>
  <si>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</si>
  <si>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</si>
  <si>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</si>
  <si>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</si>
  <si>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</si>
  <si>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</si>
  <si>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</si>
  <si>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</si>
  <si>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</si>
  <si>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</si>
  <si>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</si>
  <si>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</si>
  <si>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</si>
  <si>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</si>
  <si>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</si>
  <si>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</si>
  <si>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</si>
  <si>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</si>
  <si>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</si>
  <si>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</si>
  <si>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</si>
  <si>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</si>
  <si>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</si>
  <si>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</si>
  <si>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</si>
  <si>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</si>
  <si>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</si>
  <si>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</si>
  <si>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</si>
  <si>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</si>
  <si>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</si>
  <si>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</si>
  <si>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</si>
  <si>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</si>
  <si>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</si>
  <si>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</si>
  <si>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</si>
  <si>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</si>
  <si>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</si>
  <si>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</si>
  <si>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</si>
  <si>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</si>
  <si>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</si>
  <si>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</si>
  <si>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</si>
  <si>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</si>
  <si>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</si>
  <si>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</si>
  <si>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</si>
  <si>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</si>
  <si>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</si>
  <si>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</si>
  <si>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</si>
  <si>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</si>
  <si>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</si>
  <si>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</si>
  <si>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</si>
  <si>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</si>
  <si>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</si>
  <si>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</si>
  <si>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</si>
  <si>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</si>
  <si>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</si>
  <si>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</si>
  <si>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</si>
  <si>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</si>
  <si>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</si>
  <si>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</si>
  <si>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</si>
  <si>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</si>
  <si>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</si>
  <si>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</si>
  <si>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</si>
  <si>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</si>
  <si>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</si>
  <si>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</si>
  <si>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</si>
  <si>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</si>
  <si>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</si>
  <si>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</si>
  <si>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</si>
  <si>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</si>
  <si>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</si>
  <si>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</si>
  <si>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</si>
  <si>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</si>
  <si>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</si>
  <si>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</si>
  <si>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</si>
  <si>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</si>
  <si>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</si>
  <si>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</si>
  <si>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</si>
  <si>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</si>
  <si>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</si>
  <si>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</si>
  <si>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</si>
  <si>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</si>
  <si>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</si>
  <si>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</si>
  <si>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</si>
  <si>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</si>
  <si>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</si>
  <si>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</si>
  <si>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</si>
  <si>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</si>
  <si>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</si>
  <si>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</si>
  <si>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</si>
  <si>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</si>
  <si>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</si>
  <si>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</si>
  <si>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</si>
  <si>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</si>
  <si>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</si>
  <si>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</si>
  <si>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</si>
  <si>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</si>
  <si>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</si>
  <si>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</si>
  <si>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</si>
  <si>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</si>
  <si>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</si>
  <si>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</si>
  <si>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</si>
  <si>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</si>
  <si>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</si>
  <si>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</si>
  <si>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</si>
  <si>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</si>
  <si>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</si>
  <si>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</si>
  <si>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</si>
  <si>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</si>
  <si>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</si>
  <si>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</si>
  <si>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</si>
  <si>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</si>
  <si>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</si>
  <si>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</si>
  <si>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</si>
  <si>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</si>
  <si>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</si>
  <si>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</si>
  <si>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</si>
  <si>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</si>
  <si>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</si>
  <si>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</si>
  <si>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</si>
  <si>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</si>
  <si>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</si>
  <si>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</si>
  <si>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</si>
  <si>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</si>
  <si>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</si>
  <si>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</si>
  <si>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</si>
  <si>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</si>
  <si>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</si>
  <si>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</si>
  <si>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</si>
  <si>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</si>
  <si>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</si>
  <si>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</si>
  <si>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</si>
  <si>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</si>
  <si>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</si>
  <si>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</si>
  <si>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</si>
  <si>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</si>
  <si>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</si>
  <si>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</si>
  <si>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</si>
  <si>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</si>
  <si>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</si>
  <si>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</si>
  <si>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</si>
  <si>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</si>
  <si>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</si>
  <si>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</si>
  <si>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</si>
  <si>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</si>
  <si>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</si>
  <si>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</si>
  <si>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</si>
  <si>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</si>
  <si>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</si>
  <si>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</si>
  <si>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</si>
  <si>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</si>
  <si>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</si>
  <si>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</si>
  <si>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</si>
  <si>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</si>
  <si>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</si>
  <si>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</si>
  <si>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</si>
  <si>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</si>
  <si>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</si>
  <si>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</si>
  <si>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</si>
  <si>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</si>
  <si>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</si>
  <si>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</si>
  <si>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</si>
  <si>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</si>
  <si>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</si>
  <si>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</si>
  <si>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</si>
  <si>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</si>
  <si>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</si>
  <si>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</si>
  <si>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</si>
  <si>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</si>
  <si>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</si>
  <si>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</si>
  <si>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</si>
  <si>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</si>
  <si>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</si>
  <si>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</si>
  <si>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</si>
  <si>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</si>
  <si>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</si>
  <si>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</si>
  <si>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</si>
  <si>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</si>
  <si>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</si>
  <si>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</si>
  <si>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</si>
  <si>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</si>
  <si>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</si>
  <si>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</si>
  <si>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</si>
  <si>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</si>
  <si>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</si>
  <si>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</si>
  <si>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</si>
  <si>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</si>
  <si>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</si>
  <si>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</si>
  <si>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</si>
  <si>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</si>
  <si>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</si>
  <si>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</si>
  <si>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</si>
  <si>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</si>
  <si>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</si>
  <si>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</si>
  <si>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</si>
  <si>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</si>
  <si>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</si>
  <si>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</si>
  <si>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</si>
  <si>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</si>
  <si>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</si>
  <si>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</si>
  <si>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</si>
  <si>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</si>
  <si>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</si>
  <si>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</si>
  <si>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</si>
  <si>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</si>
  <si>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</si>
  <si>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</si>
  <si>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</si>
  <si>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</si>
  <si>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</si>
  <si>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</si>
  <si>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</si>
  <si>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</si>
  <si>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</si>
  <si>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</si>
  <si>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</si>
  <si>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</si>
  <si>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</si>
  <si>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</si>
  <si>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</si>
  <si>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</si>
  <si>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</si>
  <si>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</si>
  <si>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</si>
  <si>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</si>
  <si>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</si>
  <si>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</si>
  <si>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</si>
  <si>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</si>
  <si>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</si>
  <si>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</si>
  <si>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</si>
  <si>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</si>
  <si>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</si>
  <si>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</si>
  <si>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</si>
  <si>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</si>
  <si>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</si>
  <si>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</si>
  <si>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</si>
  <si>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</si>
  <si>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</si>
  <si>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</si>
  <si>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</si>
  <si>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</si>
  <si>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</si>
  <si>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</si>
  <si>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</si>
  <si>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</si>
  <si>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</si>
  <si>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</si>
  <si>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</si>
  <si>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</si>
  <si>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</si>
  <si>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</si>
  <si>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</si>
  <si>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</si>
  <si>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</si>
  <si>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</si>
  <si>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</si>
  <si>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</si>
  <si>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</si>
  <si>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</si>
  <si>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</si>
  <si>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</si>
  <si>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</si>
  <si>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</si>
  <si>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</si>
  <si>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</si>
  <si>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</si>
  <si>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</si>
  <si>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</si>
  <si>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</si>
  <si>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</si>
  <si>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</si>
  <si>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</si>
  <si>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</si>
  <si>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</si>
  <si>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</si>
  <si>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</si>
  <si>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</si>
  <si>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</si>
  <si>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</si>
  <si>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</si>
  <si>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</si>
  <si>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</si>
  <si>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</si>
  <si>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</si>
  <si>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</si>
  <si>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</si>
  <si>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</si>
  <si>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</si>
  <si>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</si>
  <si>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</si>
  <si>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</si>
  <si>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</si>
  <si>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</si>
  <si>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</si>
  <si>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</si>
  <si>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</si>
  <si>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</si>
  <si>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</si>
  <si>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</si>
  <si>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</si>
  <si>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</si>
  <si>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</si>
  <si>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</si>
  <si>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</si>
  <si>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</si>
  <si>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</si>
  <si>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</si>
  <si>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</si>
  <si>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</si>
  <si>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</si>
  <si>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</si>
  <si>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</si>
  <si>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</si>
  <si>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</si>
  <si>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</si>
  <si>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</si>
  <si>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</si>
  <si>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</si>
  <si>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</si>
  <si>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</si>
  <si>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</si>
  <si>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</si>
  <si>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</si>
  <si>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</si>
  <si>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</si>
  <si>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</si>
  <si>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</si>
  <si>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</si>
  <si>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</si>
  <si>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</si>
  <si>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</si>
  <si>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</si>
  <si>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</si>
  <si>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</si>
  <si>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</si>
  <si>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</si>
  <si>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</si>
  <si>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</si>
  <si>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</si>
  <si>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</si>
  <si>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</si>
  <si>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</si>
  <si>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</si>
  <si>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</si>
  <si>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</si>
  <si>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</si>
  <si>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</si>
  <si>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</si>
  <si>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</si>
  <si>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</si>
  <si>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</si>
  <si>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</si>
  <si>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</si>
  <si>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</si>
  <si>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</si>
  <si>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</si>
  <si>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</si>
  <si>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</si>
  <si>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</si>
  <si>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</si>
  <si>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</si>
  <si>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</si>
  <si>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</si>
  <si>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</si>
  <si>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</si>
  <si>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</si>
  <si>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</si>
  <si>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</si>
  <si>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</si>
  <si>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</si>
  <si>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</si>
  <si>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</si>
  <si>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</si>
  <si>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</si>
  <si>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</si>
  <si>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</si>
  <si>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</si>
  <si>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</si>
  <si>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</si>
  <si>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</si>
  <si>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</si>
  <si>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</si>
  <si>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</si>
  <si>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</si>
  <si>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</si>
  <si>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</si>
  <si>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</si>
  <si>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</si>
  <si>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</si>
  <si>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</si>
  <si>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</si>
  <si>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</si>
  <si>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</si>
  <si>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</si>
  <si>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</si>
  <si>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</si>
  <si>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</si>
  <si>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</si>
  <si>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</si>
  <si>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</si>
  <si>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</si>
  <si>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</si>
  <si>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</si>
  <si>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</si>
  <si>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</si>
  <si>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</si>
  <si>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</si>
  <si>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</si>
  <si>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</si>
  <si>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</si>
  <si>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</si>
  <si>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</si>
  <si>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</si>
  <si>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</si>
  <si>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</si>
  <si>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</si>
  <si>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</si>
  <si>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</si>
  <si>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</si>
  <si>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</si>
  <si>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</si>
  <si>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</si>
  <si>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</si>
  <si>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</si>
  <si>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</si>
  <si>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</si>
  <si>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</si>
  <si>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</si>
  <si>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</si>
  <si>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</si>
  <si>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</si>
  <si>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</si>
  <si>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</si>
  <si>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</si>
  <si>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</si>
  <si>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</si>
  <si>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</si>
  <si>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</si>
  <si>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</si>
  <si>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</si>
  <si>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</si>
  <si>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</si>
  <si>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</si>
  <si>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</si>
  <si>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</si>
  <si>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</si>
  <si>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</si>
  <si>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</si>
  <si>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</si>
  <si>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</si>
  <si>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</si>
  <si>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</si>
  <si>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</si>
  <si>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</si>
  <si>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</si>
  <si>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</si>
  <si>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</si>
  <si>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</si>
  <si>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</si>
  <si>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</si>
  <si>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</si>
  <si>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</si>
  <si>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</si>
  <si>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</si>
  <si>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</si>
  <si>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</si>
  <si>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</si>
  <si>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</si>
  <si>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</si>
  <si>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</si>
  <si>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</si>
  <si>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</si>
  <si>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</si>
  <si>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</si>
  <si>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</si>
  <si>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</si>
  <si>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</si>
  <si>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</si>
  <si>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</si>
  <si>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</si>
  <si>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</si>
  <si>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</si>
  <si>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</si>
  <si>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</si>
  <si>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</si>
  <si>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</si>
  <si>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</si>
  <si>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</si>
  <si>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</si>
  <si>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</si>
  <si>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</si>
  <si>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</si>
  <si>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</si>
  <si>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</si>
  <si>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</si>
  <si>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</si>
  <si>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</si>
  <si>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</si>
  <si>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</si>
  <si>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</si>
  <si>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</si>
  <si>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</si>
  <si>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</si>
  <si>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</si>
  <si>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</si>
  <si>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</si>
  <si>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</si>
  <si>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</si>
  <si>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</si>
  <si>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</si>
  <si>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</si>
  <si>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</si>
  <si>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</si>
  <si>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</si>
  <si>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</si>
  <si>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</si>
  <si>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</si>
  <si>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</si>
  <si>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</si>
  <si>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</si>
  <si>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</si>
  <si>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</si>
  <si>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</si>
  <si>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</si>
  <si>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</si>
  <si>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</si>
  <si>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</si>
  <si>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</si>
  <si>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</si>
  <si>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</si>
  <si>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</si>
  <si>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</si>
  <si>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</si>
  <si>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</si>
  <si>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</si>
  <si>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</si>
  <si>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</si>
  <si>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</si>
  <si>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</si>
  <si>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</si>
  <si>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</si>
  <si>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</si>
  <si>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</si>
  <si>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</si>
  <si>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</si>
  <si>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</si>
  <si>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</si>
  <si>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</si>
  <si>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</si>
  <si>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</si>
  <si>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</si>
  <si>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</si>
  <si>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</si>
  <si>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</si>
  <si>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</si>
  <si>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</si>
  <si>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</si>
  <si>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</si>
  <si>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</si>
  <si>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</si>
  <si>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</si>
  <si>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</si>
  <si>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</si>
  <si>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</si>
  <si>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</si>
  <si>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</si>
  <si>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</si>
  <si>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</si>
  <si>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</si>
  <si>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</si>
  <si>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</si>
  <si>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</si>
  <si>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</si>
  <si>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</si>
  <si>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</si>
  <si>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</si>
  <si>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</si>
  <si>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</si>
  <si>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</si>
  <si>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</si>
  <si>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</si>
  <si>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</si>
  <si>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</si>
  <si>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</si>
  <si>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</si>
  <si>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</si>
  <si>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</si>
  <si>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</si>
  <si>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</si>
  <si>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</si>
  <si>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</si>
  <si>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</si>
  <si>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</si>
  <si>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</si>
  <si>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</si>
  <si>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</si>
  <si>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</si>
  <si>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</si>
  <si>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</si>
  <si>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</si>
  <si>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</si>
  <si>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</si>
  <si>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</si>
  <si>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</si>
  <si>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</si>
  <si>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</si>
  <si>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</si>
  <si>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</si>
  <si>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</si>
  <si>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</si>
  <si>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</si>
  <si>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</si>
  <si>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</si>
  <si>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</si>
  <si>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</si>
  <si>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</si>
  <si>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</si>
  <si>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</si>
  <si>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</si>
  <si>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</si>
  <si>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</si>
  <si>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</si>
  <si>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</si>
  <si>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</si>
  <si>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</si>
  <si>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</si>
  <si>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</si>
  <si>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</si>
  <si>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</si>
  <si>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</si>
  <si>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</si>
  <si>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</si>
  <si>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</si>
  <si>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</si>
  <si>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</si>
  <si>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</si>
  <si>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</si>
  <si>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</si>
  <si>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</si>
  <si>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</si>
  <si>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</si>
  <si>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</si>
  <si>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</si>
  <si>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</si>
  <si>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</si>
  <si>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</si>
  <si>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</si>
  <si>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</si>
  <si>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</si>
  <si>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</si>
  <si>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</si>
  <si>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</si>
  <si>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</si>
  <si>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</si>
  <si>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</si>
  <si>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</si>
  <si>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</si>
  <si>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</si>
  <si>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</si>
  <si>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</si>
  <si>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</si>
  <si>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</si>
  <si>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</si>
  <si>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</si>
  <si>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</si>
  <si>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</si>
  <si>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</si>
  <si>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</si>
  <si>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</si>
  <si>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</si>
  <si>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</si>
  <si>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</si>
  <si>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</si>
  <si>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</si>
  <si>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</si>
  <si>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</si>
  <si>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</si>
  <si>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</si>
  <si>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</si>
  <si>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</si>
  <si>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</si>
  <si>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</si>
  <si>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</si>
  <si>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</si>
  <si>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</si>
  <si>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</si>
  <si>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</si>
  <si>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</si>
  <si>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</si>
  <si>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</si>
  <si>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</si>
  <si>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</si>
  <si>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</si>
  <si>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</si>
  <si>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</si>
  <si>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</si>
  <si>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</si>
  <si>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</si>
  <si>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</si>
  <si>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</si>
  <si>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</si>
  <si>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</si>
  <si>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</si>
  <si>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</si>
  <si>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</si>
  <si>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</si>
  <si>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</si>
  <si>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</si>
  <si>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</si>
  <si>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</si>
  <si>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</si>
  <si>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</si>
  <si>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</si>
  <si>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</si>
  <si>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</si>
  <si>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</si>
  <si>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</si>
  <si>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</si>
  <si>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</si>
  <si>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</si>
  <si>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</si>
  <si>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</si>
  <si>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</si>
  <si>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</si>
  <si>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</si>
  <si>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</si>
  <si>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</si>
  <si>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</si>
  <si>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</si>
  <si>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</si>
  <si>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</si>
  <si>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</si>
  <si>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</si>
  <si>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</si>
  <si>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</si>
  <si>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</si>
  <si>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</si>
  <si>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</si>
  <si>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</si>
  <si>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</si>
  <si>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</si>
  <si>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</si>
  <si>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</si>
  <si>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</si>
  <si>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</si>
  <si>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</si>
  <si>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</si>
  <si>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</si>
  <si>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</si>
  <si>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</si>
  <si>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</si>
  <si>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</si>
  <si>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</si>
  <si>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</si>
  <si>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</si>
  <si>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</si>
  <si>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</si>
  <si>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</si>
  <si>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</si>
  <si>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</si>
  <si>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</si>
  <si>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</si>
  <si>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</si>
  <si>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</si>
  <si>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</si>
  <si>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</si>
  <si>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</si>
  <si>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</si>
  <si>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</si>
  <si>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</si>
  <si>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</si>
  <si>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</si>
  <si>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</si>
  <si>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</si>
  <si>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</si>
  <si>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</si>
  <si>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</si>
  <si>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</si>
  <si>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</si>
  <si>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</si>
  <si>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</si>
  <si>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</si>
  <si>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</si>
  <si>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</si>
  <si>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</si>
  <si>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</si>
  <si>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</si>
  <si>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</si>
  <si>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</si>
  <si>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</si>
  <si>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</si>
  <si>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</si>
  <si>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</si>
  <si>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</si>
  <si>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</si>
  <si>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</si>
  <si>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</si>
  <si>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</si>
  <si>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</si>
  <si>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</si>
  <si>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</si>
  <si>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</si>
  <si>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</si>
  <si>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</si>
  <si>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</si>
  <si>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</si>
  <si>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</si>
  <si>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</si>
  <si>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</si>
  <si>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</si>
  <si>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</si>
  <si>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</si>
  <si>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</si>
  <si>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</si>
  <si>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</si>
  <si>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</si>
  <si>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</si>
  <si>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</si>
  <si>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</si>
  <si>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</si>
  <si>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</si>
  <si>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</si>
  <si>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</si>
  <si>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</si>
  <si>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</si>
  <si>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</si>
  <si>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</si>
  <si>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</si>
  <si>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</si>
  <si>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</si>
  <si>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</si>
  <si>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</si>
  <si>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</si>
  <si>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</si>
  <si>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</si>
  <si>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</si>
  <si>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</si>
  <si>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</si>
  <si>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</si>
  <si>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</si>
  <si>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</si>
  <si>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</si>
  <si>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</si>
  <si>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</si>
  <si>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</si>
  <si>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</si>
  <si>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</si>
  <si>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</si>
  <si>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</si>
  <si>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</si>
  <si>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</si>
  <si>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</si>
  <si>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</si>
  <si>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</si>
  <si>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</si>
  <si>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</si>
  <si>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</si>
  <si>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</si>
  <si>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</si>
  <si>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</si>
  <si>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</si>
  <si>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</si>
  <si>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</si>
  <si>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</si>
  <si>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</si>
  <si>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</si>
  <si>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</si>
  <si>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</si>
  <si>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</si>
  <si>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</si>
  <si>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</si>
  <si>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</si>
  <si>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</si>
  <si>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</si>
  <si>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</si>
  <si>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</si>
  <si>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</si>
  <si>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</si>
  <si>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</si>
  <si>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</si>
  <si>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</si>
  <si>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</si>
  <si>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</si>
  <si>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</si>
  <si>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</si>
  <si>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</si>
  <si>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</si>
  <si>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</si>
  <si>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</si>
  <si>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</si>
  <si>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</si>
  <si>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</si>
  <si>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</si>
  <si>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</si>
  <si>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</si>
  <si>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</si>
  <si>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</si>
  <si>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</si>
  <si>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</si>
  <si>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</si>
  <si>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</si>
  <si>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</si>
  <si>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</si>
  <si>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</si>
  <si>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</si>
  <si>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</si>
  <si>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</si>
  <si>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</si>
  <si>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</si>
  <si>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</si>
  <si>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</si>
  <si>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</si>
  <si>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</si>
  <si>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</si>
  <si>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</si>
  <si>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</si>
  <si>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</si>
  <si>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</si>
  <si>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</si>
  <si>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</si>
  <si>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</si>
  <si>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</si>
  <si>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</si>
  <si>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</si>
  <si>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</si>
  <si>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</si>
  <si>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</si>
  <si>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</si>
  <si>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</si>
  <si>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</si>
  <si>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</si>
  <si>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</si>
  <si>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</si>
  <si>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</si>
  <si>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</si>
  <si>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</si>
  <si>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</si>
  <si>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</si>
  <si>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</si>
  <si>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</si>
  <si>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</si>
  <si>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</si>
  <si>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</si>
  <si>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</si>
  <si>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</si>
  <si>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</si>
  <si>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</si>
  <si>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</si>
  <si>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</si>
  <si>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</si>
  <si>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</si>
  <si>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</si>
  <si>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</si>
  <si>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</si>
  <si>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</si>
  <si>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</si>
  <si>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</si>
  <si>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</si>
  <si>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</si>
  <si>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</si>
  <si>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</si>
  <si>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</si>
  <si>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</si>
  <si>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</si>
  <si>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</si>
  <si>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</si>
  <si>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</si>
  <si>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</si>
  <si>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</si>
  <si>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</si>
  <si>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</si>
  <si>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</si>
  <si>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</si>
  <si>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</si>
  <si>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</si>
  <si>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</si>
  <si>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</si>
  <si>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</si>
  <si>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</si>
  <si>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</si>
  <si>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</si>
  <si>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</si>
  <si>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</si>
  <si>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</si>
  <si>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</si>
  <si>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</si>
  <si>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</si>
  <si>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</si>
  <si>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</si>
  <si>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</si>
  <si>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</si>
  <si>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</si>
  <si>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</si>
  <si>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</si>
  <si>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</si>
  <si>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</si>
  <si>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</si>
  <si>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</si>
  <si>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</si>
  <si>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</si>
  <si>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</si>
  <si>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</si>
  <si>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</si>
  <si>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</si>
  <si>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</si>
  <si>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</si>
  <si>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</si>
  <si>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</si>
  <si>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</si>
  <si>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</si>
  <si>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</si>
  <si>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</si>
  <si>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</si>
  <si>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</si>
  <si>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</si>
  <si>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</si>
  <si>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</si>
  <si>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</si>
  <si>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</si>
  <si>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</si>
  <si>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</si>
  <si>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</si>
  <si>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</si>
  <si>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</si>
  <si>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</si>
  <si>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</si>
  <si>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</si>
  <si>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</si>
  <si>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</si>
  <si>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</si>
  <si>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</si>
  <si>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</si>
  <si>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</si>
  <si>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</si>
  <si>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</si>
  <si>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</si>
  <si>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</si>
  <si>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</si>
  <si>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</si>
  <si>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</si>
  <si>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</si>
  <si>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</si>
  <si>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</si>
  <si>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</si>
  <si>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</si>
  <si>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</si>
  <si>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</si>
  <si>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</si>
  <si>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</si>
  <si>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</si>
  <si>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</si>
  <si>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</si>
  <si>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</si>
  <si>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</si>
  <si>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</si>
  <si>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</si>
  <si>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</si>
  <si>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</si>
  <si>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</si>
  <si>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</si>
  <si>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</si>
  <si>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</si>
  <si>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</si>
  <si>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</si>
  <si>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</si>
  <si>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</si>
  <si>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</si>
  <si>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</si>
  <si>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</si>
  <si>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</si>
  <si>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</si>
  <si>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</si>
  <si>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</si>
  <si>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</si>
  <si>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</si>
  <si>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</si>
  <si>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</si>
  <si>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</si>
  <si>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</si>
  <si>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</si>
  <si>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</si>
  <si>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</si>
  <si>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</si>
  <si>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</si>
  <si>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</si>
  <si>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</si>
  <si>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</si>
  <si>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</si>
  <si>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</si>
  <si>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</si>
  <si>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</si>
  <si>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</si>
  <si>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</si>
  <si>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</si>
  <si>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</si>
  <si>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</si>
  <si>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</si>
  <si>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</si>
  <si>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</si>
  <si>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</si>
  <si>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</si>
  <si>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</si>
  <si>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</si>
  <si>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</si>
  <si>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</si>
  <si>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</si>
  <si>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</si>
  <si>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</si>
  <si>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</si>
  <si>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</si>
  <si>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</si>
  <si>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</si>
  <si>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</si>
  <si>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</si>
  <si>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</si>
  <si>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</si>
  <si>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</si>
  <si>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</si>
  <si>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</si>
  <si>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</si>
  <si>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</si>
  <si>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</si>
  <si>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</si>
  <si>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</si>
  <si>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</si>
  <si>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</si>
  <si>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</si>
  <si>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</si>
  <si>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</si>
  <si>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</si>
  <si>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</si>
  <si>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</si>
  <si>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</si>
  <si>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</si>
  <si>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</si>
  <si>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</si>
  <si>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</si>
  <si>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</si>
  <si>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</si>
  <si>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</si>
  <si>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</si>
  <si>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</si>
  <si>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</si>
  <si>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</si>
  <si>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</si>
  <si>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</si>
  <si>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</si>
  <si>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</si>
  <si>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</si>
  <si>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</si>
  <si>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</si>
  <si>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</si>
  <si>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</si>
  <si>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</si>
  <si>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</si>
  <si>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</si>
  <si>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</si>
  <si>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</si>
  <si>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</si>
  <si>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</si>
  <si>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</si>
  <si>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</si>
  <si>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</si>
  <si>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</si>
  <si>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</si>
  <si>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</si>
  <si>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</si>
  <si>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</si>
  <si>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</si>
  <si>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</si>
  <si>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</si>
  <si>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</si>
  <si>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</si>
  <si>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</si>
  <si>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</si>
  <si>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</si>
  <si>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</si>
  <si>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</si>
  <si>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</si>
  <si>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</si>
  <si>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</si>
  <si>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</si>
  <si>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</si>
  <si>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</si>
  <si>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</si>
  <si>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</si>
  <si>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</si>
  <si>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</si>
  <si>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</si>
  <si>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</si>
  <si>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</si>
  <si>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</si>
  <si>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</si>
  <si>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</si>
  <si>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</si>
  <si>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</si>
  <si>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</si>
  <si>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</si>
  <si>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</si>
  <si>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</si>
  <si>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</si>
  <si>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</si>
  <si>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</si>
  <si>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</si>
  <si>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</si>
  <si>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</si>
  <si>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</si>
  <si>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</si>
  <si>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</si>
  <si>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</si>
  <si>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</si>
  <si>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</si>
  <si>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</si>
  <si>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</si>
  <si>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</si>
  <si>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</si>
  <si>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</si>
  <si>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</si>
  <si>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</si>
  <si>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</si>
  <si>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</si>
  <si>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</si>
  <si>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</si>
  <si>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</si>
  <si>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</si>
  <si>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</si>
  <si>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</si>
  <si>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</si>
  <si>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</si>
  <si>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</si>
  <si>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</si>
  <si>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</si>
  <si>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</si>
  <si>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</si>
  <si>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</si>
  <si>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</si>
  <si>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</si>
  <si>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</si>
  <si>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</si>
  <si>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</si>
  <si>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</si>
  <si>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</si>
  <si>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</si>
  <si>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</si>
  <si>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</si>
  <si>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</si>
  <si>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</si>
  <si>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</si>
  <si>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</si>
  <si>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</si>
  <si>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</si>
  <si>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</si>
  <si>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</si>
  <si>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</si>
  <si>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</si>
  <si>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</si>
  <si>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</si>
  <si>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</si>
  <si>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</si>
  <si>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</si>
  <si>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</si>
  <si>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</si>
  <si>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</si>
  <si>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</si>
  <si>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</si>
  <si>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</si>
  <si>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</si>
  <si>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</si>
  <si>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</si>
  <si>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</si>
  <si>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</si>
  <si>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</si>
  <si>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</si>
  <si>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</si>
  <si>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</si>
  <si>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</si>
  <si>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</si>
  <si>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</si>
  <si>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</si>
  <si>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</si>
  <si>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</si>
  <si>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</si>
  <si>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</si>
  <si>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</si>
  <si>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</si>
  <si>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</si>
  <si>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</si>
  <si>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</si>
  <si>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</si>
  <si>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</si>
  <si>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</si>
  <si>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</si>
  <si>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</si>
  <si>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</si>
  <si>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</si>
  <si>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</si>
  <si>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</si>
  <si>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</si>
  <si>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</si>
  <si>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</si>
  <si>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</si>
  <si>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</si>
  <si>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</si>
  <si>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</si>
  <si>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</si>
  <si>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</si>
  <si>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</si>
  <si>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</si>
  <si>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</si>
  <si>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</si>
  <si>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</si>
  <si>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</si>
  <si>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</si>
  <si>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</si>
  <si>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</si>
  <si>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</si>
  <si>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</si>
  <si>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</si>
  <si>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</si>
  <si>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</si>
  <si>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</si>
  <si>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</si>
  <si>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</si>
  <si>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</si>
  <si>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</si>
  <si>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</si>
  <si>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</si>
  <si>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</si>
  <si>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</si>
  <si>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</si>
  <si>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</si>
  <si>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</si>
  <si>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</si>
  <si>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</si>
  <si>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</si>
  <si>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</si>
  <si>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</si>
  <si>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</si>
  <si>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</si>
  <si>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</si>
  <si>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</si>
  <si>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</si>
  <si>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</si>
  <si>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</si>
  <si>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</si>
  <si>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</si>
  <si>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</si>
  <si>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</si>
  <si>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</si>
  <si>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</si>
  <si>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</si>
  <si>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</si>
  <si>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</si>
  <si>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</si>
  <si>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</si>
  <si>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</si>
  <si>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</si>
  <si>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</si>
  <si>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</si>
  <si>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</si>
  <si>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</si>
  <si>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</si>
  <si>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</si>
  <si>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</si>
  <si>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</si>
  <si>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</si>
  <si>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</si>
  <si>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</si>
  <si>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</si>
  <si>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</si>
  <si>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</si>
  <si>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</si>
  <si>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</si>
  <si>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</si>
  <si>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</si>
  <si>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</si>
  <si>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</si>
  <si>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</si>
  <si>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</si>
  <si>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</si>
  <si>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</si>
  <si>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</si>
  <si>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</si>
  <si>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</si>
  <si>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</si>
  <si>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</si>
  <si>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</si>
  <si>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</si>
  <si>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</si>
  <si>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</si>
  <si>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</si>
  <si>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</si>
  <si>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</si>
  <si>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</si>
  <si>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</si>
  <si>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</si>
  <si>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</si>
  <si>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</si>
  <si>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</si>
  <si>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</si>
  <si>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</si>
  <si>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</si>
  <si>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</si>
  <si>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</si>
  <si>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</si>
  <si>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</si>
  <si>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</si>
  <si>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</si>
  <si>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</si>
  <si>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</si>
  <si>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</si>
  <si>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</si>
  <si>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</si>
  <si>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</si>
  <si>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</si>
  <si>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</si>
  <si>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</si>
  <si>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</si>
  <si>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</si>
  <si>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</si>
  <si>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</si>
  <si>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</si>
  <si>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</si>
  <si>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</si>
  <si>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</si>
  <si>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</si>
  <si>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</si>
  <si>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</si>
  <si>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</si>
  <si>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</si>
  <si>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</si>
  <si>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</si>
  <si>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</si>
  <si>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</si>
  <si>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</si>
  <si>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</si>
  <si>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</si>
  <si>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</si>
  <si>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</si>
  <si>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</si>
  <si>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</si>
  <si>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</si>
  <si>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</si>
  <si>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</si>
  <si>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</si>
  <si>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</si>
  <si>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</si>
  <si>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</si>
  <si>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</si>
  <si>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</si>
  <si>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</si>
  <si>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</si>
  <si>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</si>
  <si>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</si>
  <si>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</si>
  <si>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</si>
  <si>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</si>
  <si>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</si>
  <si>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</si>
  <si>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</si>
  <si>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</si>
  <si>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</si>
  <si>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</si>
  <si>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</si>
  <si>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</si>
  <si>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</si>
  <si>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</si>
  <si>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</si>
  <si>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</si>
  <si>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</si>
  <si>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</si>
  <si>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</si>
  <si>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</si>
  <si>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</si>
  <si>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</si>
  <si>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</si>
  <si>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</si>
  <si>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</si>
  <si>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</si>
  <si>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</si>
  <si>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</si>
  <si>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</si>
  <si>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</si>
  <si>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</si>
  <si>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</si>
  <si>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</si>
  <si>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</si>
  <si>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</si>
  <si>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</si>
  <si>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</si>
  <si>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</si>
  <si>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</si>
  <si>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</si>
  <si>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</si>
  <si>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</si>
  <si>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</si>
  <si>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</si>
  <si>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</si>
  <si>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</si>
  <si>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</si>
  <si>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</si>
  <si>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</si>
  <si>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</si>
  <si>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</si>
  <si>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</si>
  <si>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</si>
  <si>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</si>
  <si>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</si>
  <si>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</si>
  <si>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</si>
  <si>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</si>
  <si>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</si>
  <si>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</si>
  <si>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</si>
  <si>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</si>
  <si>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</si>
  <si>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</si>
  <si>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</si>
  <si>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</si>
  <si>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</si>
  <si>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</si>
  <si>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</si>
  <si>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</si>
  <si>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</si>
  <si>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</si>
  <si>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</si>
  <si>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</si>
  <si>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</si>
  <si>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</si>
  <si>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</si>
  <si>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</si>
  <si>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</si>
  <si>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</si>
  <si>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</si>
  <si>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</si>
  <si>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</si>
  <si>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</si>
  <si>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</si>
  <si>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</si>
  <si>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</si>
  <si>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</si>
  <si>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</si>
  <si>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</si>
  <si>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</si>
  <si>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</si>
  <si>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</si>
  <si>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</si>
  <si>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</si>
  <si>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</si>
  <si>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</si>
  <si>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</si>
  <si>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</si>
  <si>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</si>
  <si>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</si>
  <si>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</si>
  <si>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</si>
  <si>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</si>
  <si>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</si>
  <si>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</si>
  <si>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</si>
  <si>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</si>
  <si>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</si>
  <si>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</si>
  <si>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</si>
  <si>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</si>
  <si>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</si>
  <si>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</si>
  <si>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</si>
  <si>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</si>
  <si>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</si>
  <si>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</si>
  <si>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</si>
  <si>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</si>
  <si>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</si>
  <si>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</si>
  <si>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</si>
  <si>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</si>
  <si>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</si>
  <si>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</si>
  <si>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</si>
  <si>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</si>
  <si>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</si>
  <si>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</si>
  <si>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</si>
  <si>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</si>
  <si>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</si>
  <si>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</si>
  <si>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</si>
  <si>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</si>
  <si>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</si>
  <si>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</si>
  <si>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</si>
  <si>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</si>
  <si>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</si>
  <si>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</si>
  <si>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</si>
  <si>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</si>
  <si>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</si>
  <si>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</si>
  <si>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</si>
  <si>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</si>
  <si>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</si>
  <si>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</si>
  <si>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</si>
  <si>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</si>
  <si>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</si>
  <si>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</si>
  <si>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</si>
  <si>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</si>
  <si>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</si>
  <si>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</si>
  <si>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</si>
  <si>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</si>
  <si>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</si>
  <si>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</si>
  <si>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</si>
  <si>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</si>
  <si>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</si>
  <si>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</si>
  <si>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</si>
  <si>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</si>
  <si>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</si>
  <si>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</si>
  <si>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</si>
  <si>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</si>
  <si>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</si>
  <si>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</si>
  <si>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</si>
  <si>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</si>
  <si>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</si>
  <si>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</si>
  <si>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</si>
  <si>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</si>
  <si>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</si>
  <si>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</si>
  <si>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</si>
  <si>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</si>
  <si>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</si>
  <si>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</si>
  <si>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</si>
  <si>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</si>
  <si>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</si>
  <si>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</si>
  <si>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</si>
  <si>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</si>
  <si>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</si>
  <si>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</si>
  <si>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</si>
  <si>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</si>
  <si>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</si>
  <si>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</si>
  <si>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</si>
  <si>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</si>
  <si>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</si>
  <si>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</si>
  <si>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</si>
  <si>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</si>
  <si>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</si>
  <si>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</si>
  <si>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</si>
  <si>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</si>
  <si>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</si>
  <si>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</si>
  <si>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</si>
  <si>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</si>
  <si>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</si>
  <si>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</si>
  <si>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</si>
  <si>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</si>
  <si>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</si>
  <si>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</si>
  <si>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</si>
  <si>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</si>
  <si>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</si>
  <si>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</si>
  <si>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</si>
  <si>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</si>
  <si>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</si>
  <si>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</si>
  <si>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</si>
  <si>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</si>
  <si>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</si>
  <si>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</si>
  <si>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</si>
  <si>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</si>
  <si>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</si>
  <si>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</si>
  <si>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</si>
  <si>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</si>
  <si>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</si>
  <si>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</si>
  <si>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</si>
  <si>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</si>
  <si>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</si>
  <si>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</si>
  <si>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</si>
  <si>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</si>
  <si>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</si>
  <si>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</si>
  <si>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</si>
  <si>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</si>
  <si>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</si>
  <si>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</si>
  <si>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</si>
  <si>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</si>
  <si>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</si>
  <si>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</si>
  <si>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</si>
  <si>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</si>
  <si>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</si>
  <si>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</si>
  <si>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</si>
  <si>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</si>
  <si>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</si>
  <si>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</si>
  <si>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</si>
  <si>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</si>
  <si>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</si>
  <si>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</si>
  <si>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</si>
  <si>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</si>
  <si>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</si>
  <si>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</si>
  <si>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</si>
  <si>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</si>
  <si>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</si>
  <si>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</si>
  <si>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</si>
  <si>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</si>
  <si>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</si>
  <si>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</si>
  <si>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</si>
  <si>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</si>
  <si>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</si>
  <si>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</si>
  <si>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</si>
  <si>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</si>
  <si>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</si>
  <si>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</si>
  <si>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</si>
  <si>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</si>
  <si>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</si>
  <si>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</si>
  <si>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</si>
  <si>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</si>
  <si>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</si>
  <si>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</si>
  <si>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</si>
  <si>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</si>
  <si>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</si>
  <si>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</si>
  <si>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</si>
  <si>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</si>
  <si>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</si>
  <si>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</si>
  <si>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</si>
  <si>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</si>
  <si>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</si>
  <si>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</si>
  <si>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</si>
  <si>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</si>
  <si>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</si>
  <si>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</si>
  <si>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</si>
  <si>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</si>
  <si>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</si>
  <si>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</si>
  <si>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</si>
  <si>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</si>
  <si>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</si>
  <si>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</si>
  <si>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</si>
  <si>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</si>
  <si>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</si>
  <si>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</si>
  <si>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</si>
  <si>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</si>
  <si>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</si>
  <si>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</si>
  <si>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</si>
  <si>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</si>
  <si>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</si>
  <si>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</si>
  <si>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</si>
  <si>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</si>
  <si>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</si>
  <si>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</si>
  <si>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</si>
  <si>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</si>
  <si>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</si>
  <si>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</si>
  <si>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</si>
  <si>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</si>
  <si>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</si>
  <si>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</si>
  <si>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</si>
  <si>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</si>
  <si>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</si>
  <si>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</si>
  <si>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</si>
  <si>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</si>
  <si>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</si>
  <si>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</si>
  <si>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</si>
  <si>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</si>
  <si>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</si>
  <si>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</si>
  <si>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</si>
  <si>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</si>
  <si>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</si>
  <si>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</si>
  <si>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</si>
  <si>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</si>
  <si>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</si>
  <si>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</si>
  <si>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</si>
  <si>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</si>
  <si>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</si>
  <si>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</si>
  <si>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</si>
  <si>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</si>
  <si>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</si>
  <si>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</si>
  <si>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</si>
  <si>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</si>
  <si>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</si>
  <si>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</si>
  <si>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</si>
  <si>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</si>
  <si>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</si>
  <si>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</si>
  <si>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</si>
  <si>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</si>
  <si>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</si>
  <si>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</si>
  <si>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</si>
  <si>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</si>
  <si>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</si>
  <si>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</si>
  <si>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</si>
  <si>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</si>
  <si>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</si>
  <si>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</si>
  <si>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</si>
  <si>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</si>
  <si>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</si>
  <si>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</si>
  <si>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</si>
  <si>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</si>
  <si>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</si>
  <si>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</si>
  <si>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</si>
  <si>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</si>
  <si>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</si>
  <si>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</si>
  <si>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</si>
  <si>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</si>
  <si>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</si>
  <si>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</si>
  <si>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</si>
  <si>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</si>
  <si>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</si>
  <si>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</si>
  <si>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</si>
  <si>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</si>
  <si>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</si>
  <si>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</si>
  <si>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</si>
  <si>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</si>
  <si>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</si>
  <si>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</si>
  <si>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</si>
  <si>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</si>
  <si>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</si>
  <si>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</si>
  <si>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</si>
  <si>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</si>
  <si>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</si>
  <si>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</si>
  <si>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</si>
  <si>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</si>
  <si>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</si>
  <si>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</si>
  <si>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</si>
  <si>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</si>
  <si>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</si>
  <si>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</si>
  <si>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</si>
  <si>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</si>
  <si>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</si>
  <si>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</si>
  <si>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</si>
  <si>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</si>
  <si>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</si>
  <si>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</si>
  <si>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</si>
  <si>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</si>
  <si>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</si>
  <si>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</si>
  <si>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</si>
  <si>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</si>
  <si>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</si>
  <si>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</si>
  <si>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</si>
  <si>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</si>
  <si>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</si>
  <si>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</si>
  <si>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</si>
  <si>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</si>
  <si>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</si>
  <si>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</si>
  <si>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</si>
  <si>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</si>
  <si>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</si>
  <si>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</si>
  <si>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</si>
  <si>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</si>
  <si>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</si>
  <si>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</si>
  <si>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</si>
  <si>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</si>
  <si>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</si>
  <si>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</si>
  <si>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</si>
  <si>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</si>
  <si>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</si>
  <si>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</si>
  <si>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</si>
  <si>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</si>
  <si>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</si>
  <si>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</si>
  <si>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</si>
  <si>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</si>
  <si>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</si>
  <si>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</si>
  <si>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</si>
  <si>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</si>
  <si>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</si>
  <si>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</si>
  <si>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</si>
  <si>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</si>
  <si>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</si>
  <si>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</si>
  <si>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</si>
  <si>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</si>
  <si>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</si>
  <si>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</si>
  <si>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</si>
  <si>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</si>
  <si>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</si>
  <si>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</si>
  <si>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</si>
  <si>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</si>
  <si>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</si>
  <si>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</si>
  <si>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</si>
  <si>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</si>
  <si>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</si>
  <si>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</si>
  <si>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</si>
  <si>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</si>
  <si>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</si>
  <si>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</si>
  <si>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</si>
  <si>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</si>
  <si>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</si>
  <si>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</si>
  <si>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</si>
  <si>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</si>
  <si>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</si>
  <si>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</si>
  <si>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</si>
  <si>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</si>
  <si>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</si>
  <si>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</si>
  <si>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</si>
  <si>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</si>
  <si>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</si>
  <si>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</si>
  <si>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</si>
  <si>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</si>
  <si>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</si>
  <si>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</si>
  <si>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</si>
  <si>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</si>
  <si>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</si>
  <si>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</si>
  <si>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</si>
  <si>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</si>
  <si>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</si>
  <si>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</si>
  <si>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</si>
  <si>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</si>
  <si>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</si>
  <si>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</si>
  <si>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</si>
  <si>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</si>
  <si>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</si>
  <si>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</si>
  <si>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</si>
  <si>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</si>
  <si>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</si>
  <si>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</si>
  <si>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</si>
  <si>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</si>
  <si>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</si>
  <si>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</si>
  <si>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</si>
  <si>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</si>
  <si>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</si>
  <si>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</si>
  <si>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</si>
  <si>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</si>
  <si>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</si>
  <si>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</si>
  <si>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</si>
  <si>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</si>
  <si>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</si>
  <si>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</si>
  <si>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</si>
  <si>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</si>
  <si>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</si>
  <si>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</si>
  <si>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</si>
  <si>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</si>
  <si>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</si>
  <si>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</si>
  <si>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</si>
  <si>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</si>
  <si>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</si>
  <si>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</si>
  <si>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</si>
  <si>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</si>
  <si>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</si>
  <si>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</si>
  <si>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</si>
  <si>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</si>
  <si>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</si>
  <si>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</si>
  <si>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</si>
  <si>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</si>
  <si>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</si>
  <si>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</si>
  <si>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</si>
  <si>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</si>
  <si>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</si>
  <si>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</si>
  <si>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</si>
  <si>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</si>
  <si>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</si>
  <si>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</si>
  <si>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</si>
  <si>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</si>
  <si>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</si>
  <si>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</si>
  <si>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</si>
  <si>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</si>
  <si>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</si>
  <si>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</si>
  <si>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</si>
  <si>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</si>
  <si>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</si>
  <si>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</si>
  <si>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</si>
  <si>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</si>
  <si>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</si>
  <si>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</si>
  <si>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</si>
  <si>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</si>
  <si>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</si>
  <si>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</si>
  <si>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</si>
  <si>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</si>
  <si>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</si>
  <si>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</si>
  <si>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</si>
  <si>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</si>
  <si>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</si>
  <si>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</si>
  <si>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</si>
  <si>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</si>
  <si>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</si>
  <si>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</si>
  <si>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</si>
  <si>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</si>
  <si>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</si>
  <si>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</si>
  <si>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</si>
  <si>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</si>
  <si>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</si>
  <si>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</si>
  <si>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</si>
  <si>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</si>
  <si>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</si>
  <si>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</si>
  <si>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</si>
  <si>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</si>
  <si>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</si>
  <si>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</si>
  <si>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</si>
  <si>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</si>
  <si>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</si>
  <si>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</si>
  <si>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</si>
  <si>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</si>
  <si>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</si>
  <si>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</si>
  <si>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</si>
  <si>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</si>
  <si>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</si>
  <si>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</si>
  <si>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</si>
  <si>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</si>
  <si>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</si>
  <si>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</si>
  <si>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</si>
  <si>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</si>
  <si>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</si>
  <si>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</si>
  <si>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</si>
  <si>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</si>
  <si>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</si>
  <si>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</si>
  <si>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</si>
  <si>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</si>
  <si>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</si>
  <si>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</si>
  <si>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</si>
  <si>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</si>
  <si>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</si>
  <si>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</si>
  <si>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</si>
  <si>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</si>
  <si>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</si>
  <si>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</si>
  <si>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</si>
  <si>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</si>
  <si>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</si>
  <si>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</si>
  <si>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</si>
  <si>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</si>
  <si>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</si>
  <si>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</si>
  <si>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</si>
  <si>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</si>
  <si>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</si>
  <si>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</si>
  <si>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</si>
  <si>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</si>
  <si>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</si>
  <si>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</si>
  <si>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</si>
  <si>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</si>
  <si>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</si>
  <si>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</si>
  <si>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</si>
  <si>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</si>
  <si>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</si>
  <si>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</si>
  <si>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</si>
  <si>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</si>
  <si>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</si>
  <si>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</si>
  <si>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</si>
  <si>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</si>
  <si>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</si>
  <si>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</si>
  <si>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</si>
  <si>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</si>
  <si>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</si>
  <si>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</si>
  <si>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</si>
  <si>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</si>
  <si>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</si>
  <si>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</si>
  <si>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</si>
  <si>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</si>
  <si>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</si>
  <si>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</si>
  <si>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</si>
  <si>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</si>
  <si>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</si>
  <si>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</si>
  <si>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</si>
  <si>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</si>
  <si>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</si>
  <si>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</si>
  <si>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</si>
  <si>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</si>
  <si>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</si>
  <si>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</si>
  <si>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</si>
  <si>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</si>
  <si>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</si>
  <si>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</si>
  <si>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</si>
  <si>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</si>
  <si>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</si>
  <si>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</si>
  <si>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</si>
  <si>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</si>
  <si>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</si>
  <si>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</si>
  <si>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</si>
  <si>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</si>
  <si>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</si>
  <si>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</si>
  <si>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</si>
  <si>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</si>
  <si>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</si>
  <si>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</si>
  <si>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</si>
  <si>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</si>
  <si>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</si>
  <si>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</si>
  <si>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</si>
  <si>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</si>
  <si>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</si>
  <si>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</si>
  <si>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</si>
  <si>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</si>
  <si>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</si>
  <si>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</si>
  <si>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</si>
  <si>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</si>
  <si>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</si>
  <si>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</si>
  <si>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</si>
  <si>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</si>
  <si>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</si>
  <si>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</si>
  <si>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</si>
  <si>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</si>
  <si>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</si>
  <si>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</si>
  <si>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</si>
  <si>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</si>
  <si>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</si>
  <si>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</si>
  <si>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</si>
  <si>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</si>
  <si>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</si>
  <si>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</si>
  <si>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</si>
  <si>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</si>
  <si>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</si>
  <si>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</si>
  <si>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</si>
  <si>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</si>
  <si>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</si>
  <si>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</si>
  <si>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</si>
  <si>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</si>
  <si>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</si>
  <si>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</si>
  <si>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</si>
  <si>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</si>
  <si>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</si>
  <si>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</si>
  <si>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</si>
  <si>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</si>
  <si>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</si>
  <si>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</si>
  <si>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</si>
  <si>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</si>
  <si>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</si>
  <si>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</si>
  <si>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</si>
  <si>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</si>
  <si>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</si>
  <si>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</si>
  <si>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</si>
  <si>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</si>
  <si>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</si>
  <si>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</si>
  <si>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</si>
  <si>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</si>
  <si>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</si>
  <si>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</si>
  <si>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</si>
  <si>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</si>
  <si>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</si>
  <si>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</si>
  <si>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</si>
  <si>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</si>
  <si>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</si>
  <si>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</si>
  <si>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</si>
  <si>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</si>
  <si>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</si>
  <si>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</si>
  <si>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</si>
  <si>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</si>
  <si>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</si>
  <si>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</si>
  <si>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</si>
  <si>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</si>
  <si>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</si>
  <si>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</si>
  <si>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</si>
  <si>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</si>
  <si>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</si>
  <si>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</si>
  <si>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</si>
  <si>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</si>
  <si>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</si>
  <si>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</si>
  <si>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</si>
  <si>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</si>
  <si>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</si>
  <si>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</si>
  <si>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</si>
  <si>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</si>
  <si>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</si>
  <si>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</si>
  <si>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</si>
  <si>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</si>
  <si>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</si>
  <si>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</si>
  <si>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</si>
  <si>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</si>
  <si>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</si>
  <si>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</si>
  <si>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</si>
  <si>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</si>
  <si>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</si>
  <si>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</si>
  <si>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</si>
  <si>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</si>
  <si>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</si>
  <si>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</si>
  <si>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</si>
  <si>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</si>
  <si>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</si>
  <si>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</si>
  <si>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</si>
  <si>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</si>
  <si>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</si>
  <si>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</si>
  <si>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</si>
  <si>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</si>
  <si>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</si>
  <si>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</si>
  <si>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</si>
  <si>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</si>
  <si>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</si>
  <si>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</si>
  <si>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</si>
  <si>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</si>
  <si>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</si>
  <si>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</si>
  <si>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</si>
  <si>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</si>
  <si>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</si>
  <si>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</si>
  <si>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</si>
  <si>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</si>
  <si>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</si>
  <si>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</si>
  <si>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</si>
  <si>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</si>
  <si>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</si>
  <si>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</si>
  <si>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</si>
  <si>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</si>
  <si>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</si>
  <si>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</si>
  <si>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</si>
  <si>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</si>
  <si>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</si>
  <si>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</si>
  <si>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</si>
  <si>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</si>
  <si>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</si>
  <si>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</si>
  <si>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</si>
  <si>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</si>
  <si>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</si>
  <si>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</si>
  <si>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</si>
  <si>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</si>
  <si>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</si>
  <si>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</si>
  <si>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</si>
  <si>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</si>
  <si>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</si>
  <si>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</si>
  <si>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</si>
  <si>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</si>
  <si>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</si>
  <si>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</si>
  <si>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</si>
  <si>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</si>
  <si>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</si>
  <si>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</si>
  <si>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</si>
  <si>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</si>
  <si>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</si>
  <si>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</si>
  <si>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</si>
  <si>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</si>
  <si>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</si>
  <si>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</si>
  <si>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</si>
  <si>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</si>
  <si>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</si>
  <si>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</si>
  <si>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</si>
  <si>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</si>
  <si>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</si>
  <si>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</si>
  <si>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</si>
  <si>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</si>
  <si>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</si>
  <si>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</si>
  <si>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</si>
  <si>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</si>
  <si>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</si>
  <si>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</si>
  <si>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</si>
  <si>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</si>
  <si>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</si>
  <si>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</si>
  <si>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</si>
  <si>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</si>
  <si>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</si>
  <si>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</si>
  <si>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</si>
  <si>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</si>
  <si>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</si>
  <si>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</si>
  <si>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</si>
  <si>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</si>
  <si>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</si>
  <si>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</si>
  <si>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</si>
  <si>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</si>
  <si>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</si>
  <si>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</si>
  <si>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</si>
  <si>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</si>
  <si>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</si>
  <si>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</si>
  <si>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</si>
  <si>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</si>
  <si>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</si>
  <si>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</si>
  <si>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</si>
  <si>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</si>
  <si>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</si>
  <si>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</si>
  <si>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</si>
  <si>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</si>
  <si>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</si>
  <si>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</si>
  <si>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</si>
  <si>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</si>
  <si>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</si>
  <si>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</si>
  <si>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</si>
  <si>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</si>
  <si>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</si>
  <si>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</si>
  <si>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</si>
  <si>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</si>
  <si>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</si>
  <si>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</si>
  <si>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</si>
  <si>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</si>
  <si>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</si>
  <si>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</si>
  <si>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</si>
  <si>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</si>
  <si>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</si>
  <si>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</si>
  <si>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</si>
  <si>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</si>
  <si>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</si>
  <si>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</si>
  <si>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</si>
  <si>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</si>
  <si>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</si>
  <si>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</si>
  <si>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</si>
  <si>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</si>
  <si>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</si>
  <si>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</si>
  <si>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</si>
  <si>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</si>
  <si>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</si>
  <si>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</si>
  <si>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</si>
  <si>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</si>
  <si>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</si>
  <si>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</si>
  <si>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</si>
  <si>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</si>
  <si>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</si>
  <si>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</si>
  <si>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</si>
  <si>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</si>
  <si>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</si>
  <si>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</si>
  <si>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</si>
  <si>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</si>
  <si>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</si>
  <si>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</si>
  <si>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</si>
  <si>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</si>
  <si>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</si>
  <si>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</si>
  <si>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</si>
  <si>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</si>
  <si>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</si>
  <si>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</si>
  <si>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</si>
  <si>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</si>
  <si>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</si>
  <si>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</si>
  <si>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</si>
  <si>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</si>
  <si>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</si>
  <si>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</si>
  <si>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</si>
  <si>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</si>
  <si>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</si>
  <si>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</si>
  <si>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</si>
  <si>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</si>
  <si>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</si>
  <si>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</si>
  <si>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</si>
  <si>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</si>
  <si>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</si>
  <si>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</si>
  <si>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</si>
  <si>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</si>
  <si>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</si>
  <si>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</si>
  <si>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</si>
  <si>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</si>
  <si>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</si>
  <si>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</si>
  <si>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</si>
  <si>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</si>
  <si>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</si>
  <si>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</si>
  <si>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</si>
  <si>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</si>
  <si>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</si>
  <si>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</si>
  <si>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</si>
  <si>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</si>
  <si>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</si>
  <si>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</si>
  <si>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</si>
  <si>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</si>
  <si>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</si>
  <si>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</si>
  <si>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</si>
  <si>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</si>
  <si>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</si>
  <si>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</si>
  <si>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</si>
  <si>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</si>
  <si>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</si>
  <si>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</si>
  <si>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</si>
  <si>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</si>
  <si>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</si>
  <si>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</si>
  <si>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</si>
  <si>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</si>
  <si>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</si>
  <si>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</si>
  <si>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</si>
  <si>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</si>
  <si>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</si>
  <si>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</si>
  <si>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</si>
  <si>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</si>
  <si>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</si>
  <si>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</si>
  <si>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</si>
  <si>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</si>
  <si>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</si>
  <si>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</si>
  <si>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</si>
  <si>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</si>
  <si>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</si>
  <si>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</si>
  <si>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</si>
  <si>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</si>
  <si>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</si>
  <si>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</si>
  <si>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</si>
  <si>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</si>
  <si>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</si>
  <si>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</si>
  <si>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</si>
  <si>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</si>
  <si>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</si>
  <si>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</si>
  <si>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</si>
  <si>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</si>
  <si>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</si>
  <si>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</si>
  <si>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</si>
  <si>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</si>
  <si>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</si>
  <si>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</si>
  <si>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</si>
  <si>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</si>
  <si>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</si>
  <si>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</si>
  <si>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</si>
  <si>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</si>
  <si>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</si>
  <si>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</si>
  <si>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</si>
  <si>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</si>
  <si>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</si>
  <si>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</si>
  <si>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</si>
  <si>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</si>
  <si>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</si>
  <si>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</si>
  <si>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</si>
  <si>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</si>
  <si>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</si>
  <si>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</si>
  <si>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</si>
  <si>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</si>
  <si>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</si>
  <si>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</si>
  <si>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</si>
  <si>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</si>
  <si>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</si>
  <si>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</si>
  <si>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</si>
  <si>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</si>
  <si>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</si>
  <si>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</si>
  <si>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</si>
  <si>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</si>
  <si>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</si>
  <si>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</si>
  <si>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</si>
  <si>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</si>
  <si>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</si>
  <si>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</si>
  <si>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</si>
  <si>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</si>
  <si>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</si>
  <si>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</si>
  <si>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</si>
  <si>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</si>
  <si>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</si>
  <si>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</si>
  <si>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</si>
  <si>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</si>
  <si>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</si>
  <si>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</si>
  <si>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</si>
  <si>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</si>
  <si>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</si>
  <si>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</si>
  <si>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</si>
  <si>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</si>
  <si>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</si>
  <si>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</si>
  <si>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</si>
  <si>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</si>
  <si>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</si>
  <si>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</si>
  <si>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</si>
  <si>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</si>
  <si>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</si>
  <si>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</si>
  <si>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</si>
  <si>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</si>
  <si>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</si>
  <si>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</si>
  <si>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</si>
  <si>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</si>
  <si>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</si>
  <si>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</si>
  <si>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</si>
  <si>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</si>
  <si>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</si>
  <si>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</si>
  <si>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</si>
  <si>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</si>
  <si>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</si>
  <si>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</si>
  <si>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</si>
  <si>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</si>
  <si>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</si>
  <si>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</si>
  <si>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</si>
  <si>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</si>
  <si>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</si>
  <si>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</si>
  <si>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</si>
  <si>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</si>
  <si>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</si>
  <si>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</si>
  <si>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</si>
  <si>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</si>
  <si>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</si>
  <si>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</si>
  <si>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</si>
  <si>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</si>
  <si>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</si>
  <si>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</si>
  <si>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</si>
  <si>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</si>
  <si>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</si>
  <si>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</si>
  <si>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</si>
  <si>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</si>
  <si>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</si>
  <si>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</si>
  <si>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</si>
  <si>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</si>
  <si>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</si>
  <si>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</si>
  <si>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</si>
  <si>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</si>
  <si>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</si>
  <si>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</si>
  <si>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</si>
  <si>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</si>
  <si>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</si>
  <si>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</si>
  <si>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</si>
  <si>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</si>
  <si>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</si>
  <si>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</si>
  <si>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</si>
  <si>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</si>
  <si>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</si>
  <si>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</si>
  <si>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</si>
  <si>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</si>
  <si>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</si>
  <si>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</si>
  <si>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</si>
  <si>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</si>
  <si>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</si>
  <si>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</si>
  <si>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</si>
  <si>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</si>
  <si>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</si>
  <si>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</si>
  <si>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</si>
  <si>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</si>
  <si>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</si>
  <si>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</si>
  <si>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</si>
  <si>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</si>
  <si>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</si>
  <si>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</si>
  <si>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</si>
  <si>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</si>
  <si>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</si>
  <si>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</si>
  <si>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</si>
  <si>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</si>
  <si>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</si>
  <si>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</si>
  <si>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</si>
  <si>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</si>
  <si>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</si>
  <si>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</si>
  <si>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</si>
  <si>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</si>
  <si>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</si>
  <si>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</si>
  <si>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</si>
  <si>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</si>
  <si>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</si>
  <si>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</si>
  <si>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</si>
  <si>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</si>
  <si>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</si>
  <si>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</si>
  <si>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</si>
  <si>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</si>
  <si>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</si>
  <si>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</si>
  <si>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</si>
  <si>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</si>
  <si>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</si>
  <si>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</si>
  <si>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</si>
  <si>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</si>
  <si>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</si>
  <si>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</si>
  <si>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</si>
  <si>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</si>
  <si>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</si>
  <si>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</si>
  <si>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</si>
  <si>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</si>
  <si>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</si>
  <si>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</si>
  <si>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</si>
  <si>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</si>
  <si>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</si>
  <si>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</si>
  <si>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</si>
  <si>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</si>
  <si>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</si>
  <si>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</si>
  <si>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</si>
  <si>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</si>
  <si>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</si>
  <si>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</si>
  <si>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</si>
  <si>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</si>
  <si>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</si>
  <si>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</si>
  <si>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</si>
  <si>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</si>
  <si>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</si>
  <si>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</si>
  <si>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</si>
  <si>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</si>
  <si>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</si>
  <si>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</si>
  <si>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</si>
  <si>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</si>
  <si>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</si>
  <si>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</si>
  <si>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</si>
  <si>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</si>
  <si>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</si>
  <si>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</si>
  <si>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</si>
  <si>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</si>
  <si>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</si>
  <si>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</si>
  <si>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</si>
  <si>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</si>
  <si>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</si>
  <si>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</si>
  <si>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</si>
  <si>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</si>
  <si>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</si>
  <si>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</si>
  <si>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</si>
  <si>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</si>
  <si>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</si>
  <si>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</si>
  <si>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</si>
  <si>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</si>
  <si>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</si>
  <si>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</si>
  <si>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</si>
  <si>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</si>
  <si>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</si>
  <si>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</si>
  <si>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</si>
  <si>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</si>
  <si>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</si>
  <si>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</si>
  <si>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</si>
  <si>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</si>
  <si>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</si>
  <si>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</si>
  <si>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</si>
  <si>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</si>
  <si>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</si>
  <si>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</si>
  <si>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</si>
  <si>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</si>
  <si>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</si>
  <si>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</si>
  <si>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</si>
  <si>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</si>
  <si>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</si>
  <si>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</si>
  <si>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</si>
  <si>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</si>
  <si>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</si>
  <si>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</si>
  <si>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</si>
  <si>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</si>
  <si>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</si>
  <si>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</si>
  <si>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</si>
  <si>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</si>
  <si>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</si>
  <si>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</si>
  <si>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</si>
  <si>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</si>
  <si>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</si>
  <si>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</si>
  <si>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</si>
  <si>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</si>
  <si>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</si>
  <si>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</si>
  <si>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</si>
  <si>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</si>
  <si>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</si>
  <si>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</si>
  <si>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</si>
  <si>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</si>
  <si>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</si>
  <si>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</si>
  <si>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</si>
  <si>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</si>
  <si>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</si>
  <si>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</si>
  <si>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</si>
  <si>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</si>
  <si>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</si>
  <si>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</si>
  <si>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</si>
  <si>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</si>
  <si>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</si>
  <si>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</si>
  <si>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</si>
  <si>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</si>
  <si>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</si>
  <si>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</si>
  <si>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</si>
  <si>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</si>
  <si>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</si>
  <si>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</si>
  <si>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</si>
  <si>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</si>
  <si>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</si>
  <si>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</si>
  <si>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</si>
  <si>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</si>
  <si>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</si>
  <si>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</si>
  <si>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</si>
  <si>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</si>
  <si>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</si>
  <si>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</si>
  <si>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</si>
  <si>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</si>
  <si>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</si>
  <si>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</si>
  <si>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</si>
  <si>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</si>
  <si>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</si>
  <si>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</si>
  <si>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</si>
  <si>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</si>
  <si>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</si>
  <si>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</si>
  <si>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</si>
  <si>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</si>
  <si>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</si>
  <si>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</si>
  <si>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</si>
  <si>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</si>
  <si>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</si>
  <si>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</si>
  <si>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</si>
  <si>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</si>
  <si>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</si>
  <si>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</si>
  <si>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</si>
  <si>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</si>
  <si>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</si>
  <si>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</si>
  <si>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</si>
  <si>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</si>
  <si>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</si>
  <si>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</si>
  <si>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</si>
  <si>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</si>
  <si>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</si>
  <si>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</si>
  <si>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</si>
  <si>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</si>
  <si>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</si>
  <si>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</si>
  <si>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</si>
  <si>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</si>
  <si>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</si>
  <si>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</si>
  <si>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</si>
  <si>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</si>
  <si>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</si>
  <si>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</si>
  <si>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</si>
  <si>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</si>
  <si>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</si>
  <si>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</si>
  <si>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</si>
  <si>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</si>
  <si>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</si>
  <si>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</si>
  <si>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</si>
  <si>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</si>
  <si>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</si>
  <si>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</si>
  <si>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</si>
  <si>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</si>
  <si>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</si>
  <si>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</si>
  <si>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</si>
  <si>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</si>
  <si>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</si>
  <si>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</si>
  <si>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</si>
  <si>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</si>
  <si>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</si>
  <si>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</si>
  <si>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</si>
  <si>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</si>
  <si>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</si>
  <si>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</si>
  <si>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</si>
  <si>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</si>
  <si>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</si>
  <si>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</si>
  <si>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</si>
  <si>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</si>
  <si>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</si>
  <si>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</si>
  <si>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</si>
  <si>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</si>
  <si>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</si>
  <si>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</si>
  <si>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</si>
  <si>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</si>
  <si>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</si>
  <si>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</si>
  <si>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</si>
  <si>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</si>
  <si>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</si>
  <si>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</si>
  <si>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</si>
  <si>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</si>
  <si>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</si>
  <si>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</si>
  <si>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</si>
  <si>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</si>
  <si>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</si>
  <si>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</si>
  <si>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</si>
  <si>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</si>
  <si>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</si>
  <si>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</si>
  <si>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</si>
  <si>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</si>
  <si>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</si>
  <si>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</si>
  <si>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</si>
  <si>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</si>
  <si>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</si>
  <si>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</si>
  <si>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</si>
  <si>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</si>
  <si>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</si>
  <si>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</si>
  <si>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</si>
  <si>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</si>
  <si>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</si>
  <si>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</si>
  <si>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</si>
  <si>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</si>
  <si>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</si>
  <si>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</si>
  <si>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</si>
  <si>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</si>
  <si>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</si>
  <si>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</si>
  <si>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</si>
  <si>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</si>
  <si>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</si>
  <si>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</si>
  <si>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</si>
  <si>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</si>
  <si>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</si>
  <si>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</si>
  <si>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</si>
  <si>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</si>
  <si>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</si>
  <si>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</si>
  <si>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</si>
  <si>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</si>
  <si>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</si>
  <si>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</si>
  <si>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</si>
  <si>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</si>
  <si>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</si>
  <si>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</si>
  <si>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</si>
  <si>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</si>
  <si>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</si>
  <si>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</si>
  <si>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</si>
  <si>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</si>
  <si>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</si>
  <si>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</si>
  <si>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</si>
  <si>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</si>
  <si>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</si>
  <si>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</si>
  <si>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</si>
  <si>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</si>
  <si>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</si>
  <si>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</si>
  <si>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</si>
  <si>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</si>
  <si>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</si>
  <si>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</si>
  <si>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</si>
  <si>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</si>
  <si>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</si>
  <si>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</si>
  <si>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</si>
  <si>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</si>
  <si>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</si>
  <si>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</si>
  <si>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</si>
  <si>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</si>
  <si>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</si>
  <si>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</si>
  <si>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</si>
  <si>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</si>
  <si>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</si>
  <si>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</si>
  <si>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</si>
  <si>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</si>
  <si>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</si>
  <si>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</si>
  <si>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</si>
  <si>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</si>
  <si>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</si>
  <si>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</si>
  <si>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</si>
  <si>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</si>
  <si>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</si>
  <si>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</si>
  <si>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</si>
  <si>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</si>
  <si>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</si>
  <si>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</si>
  <si>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</si>
  <si>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</si>
  <si>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</si>
  <si>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</si>
  <si>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</si>
  <si>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</si>
  <si>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</si>
  <si>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</si>
  <si>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</si>
  <si>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</si>
  <si>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</si>
  <si>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</si>
  <si>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</si>
  <si>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</si>
  <si>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</si>
  <si>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</si>
  <si>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</si>
  <si>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</si>
  <si>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</si>
  <si>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</si>
  <si>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</si>
  <si>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</si>
  <si>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</si>
  <si>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</si>
  <si>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</si>
  <si>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</si>
  <si>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</si>
  <si>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</si>
  <si>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</si>
  <si>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</si>
  <si>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</si>
  <si>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</si>
  <si>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</si>
  <si>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</si>
  <si>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</si>
  <si>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</si>
  <si>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</si>
  <si>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</si>
  <si>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</si>
  <si>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</si>
  <si>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</si>
  <si>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</si>
  <si>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</si>
  <si>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</si>
  <si>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</si>
  <si>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</si>
  <si>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</si>
  <si>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</si>
  <si>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</si>
  <si>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</si>
  <si>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</si>
  <si>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</si>
  <si>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</si>
  <si>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</si>
  <si>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</si>
  <si>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</si>
  <si>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</si>
  <si>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</si>
  <si>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</si>
  <si>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</si>
  <si>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</si>
  <si>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</si>
  <si>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</si>
  <si>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</si>
  <si>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</si>
  <si>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</si>
  <si>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</si>
  <si>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</si>
  <si>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</si>
  <si>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</si>
  <si>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</si>
  <si>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</si>
  <si>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</si>
  <si>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</si>
  <si>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</si>
  <si>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</si>
  <si>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</si>
  <si>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</si>
  <si>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</si>
  <si>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</si>
  <si>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</si>
  <si>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</si>
  <si>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</si>
  <si>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</si>
  <si>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</si>
  <si>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</si>
  <si>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</si>
  <si>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</si>
  <si>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</si>
  <si>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</si>
  <si>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</si>
  <si>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</si>
  <si>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</si>
  <si>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</si>
  <si>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</si>
  <si>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</si>
  <si>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</si>
  <si>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</si>
  <si>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</si>
  <si>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</si>
  <si>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</si>
  <si>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</si>
  <si>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</si>
  <si>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</si>
  <si>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</si>
  <si>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</si>
  <si>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</si>
  <si>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</si>
  <si>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</si>
  <si>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</si>
  <si>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</si>
  <si>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</si>
  <si>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</si>
  <si>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</si>
  <si>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</si>
  <si>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</si>
  <si>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</si>
  <si>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</si>
  <si>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</si>
  <si>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</si>
  <si>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</si>
  <si>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</si>
  <si>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</si>
  <si>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</si>
  <si>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</si>
  <si>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</si>
  <si>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</si>
  <si>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</si>
  <si>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</si>
  <si>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</si>
  <si>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</si>
  <si>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</si>
  <si>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</si>
  <si>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</si>
  <si>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</si>
  <si>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</si>
  <si>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</si>
  <si>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</si>
  <si>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</si>
  <si>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</si>
  <si>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</si>
  <si>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</si>
  <si>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</si>
  <si>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</si>
  <si>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</si>
  <si>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</si>
  <si>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</si>
  <si>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</si>
  <si>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</si>
  <si>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</si>
  <si>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</si>
  <si>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</si>
  <si>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</si>
  <si>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</si>
  <si>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</si>
  <si>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</si>
  <si>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</si>
  <si>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</si>
  <si>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</si>
  <si>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</si>
  <si>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</si>
  <si>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</si>
  <si>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</si>
  <si>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</si>
  <si>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</si>
  <si>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</si>
  <si>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</si>
  <si>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</si>
  <si>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</si>
  <si>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</si>
  <si>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</si>
  <si>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</si>
  <si>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</si>
  <si>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</si>
  <si>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</si>
  <si>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</si>
  <si>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</si>
  <si>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</si>
  <si>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</si>
  <si>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</si>
  <si>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</si>
  <si>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</si>
  <si>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</si>
  <si>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</si>
  <si>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</si>
  <si>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</si>
  <si>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</si>
  <si>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</si>
  <si>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</si>
  <si>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</si>
  <si>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</si>
  <si>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</si>
  <si>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</si>
  <si>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</si>
  <si>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</si>
  <si>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</si>
  <si>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</si>
  <si>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</si>
  <si>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</si>
  <si>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</si>
  <si>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</si>
  <si>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</si>
  <si>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</si>
  <si>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</si>
  <si>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</si>
  <si>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</si>
  <si>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</si>
  <si>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</si>
  <si>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</si>
  <si>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</si>
  <si>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</si>
  <si>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</si>
  <si>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</si>
  <si>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</si>
  <si>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</si>
  <si>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</si>
  <si>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</si>
  <si>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</si>
  <si>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</si>
  <si>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</si>
  <si>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</si>
  <si>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</si>
  <si>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</si>
  <si>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</si>
  <si>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</si>
  <si>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</si>
  <si>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</si>
  <si>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</si>
  <si>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</si>
  <si>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</si>
  <si>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</si>
  <si>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</si>
  <si>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</si>
  <si>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</si>
  <si>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</si>
  <si>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</si>
  <si>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</si>
  <si>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</si>
  <si>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</si>
  <si>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</si>
  <si>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</si>
  <si>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</si>
  <si>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</si>
  <si>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</si>
  <si>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</si>
  <si>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</si>
  <si>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</si>
  <si>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</si>
  <si>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</si>
  <si>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</si>
  <si>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</si>
  <si>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</si>
  <si>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</si>
  <si>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</si>
  <si>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</si>
  <si>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</si>
  <si>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</si>
  <si>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</si>
  <si>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</si>
  <si>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</si>
  <si>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</si>
  <si>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</si>
  <si>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</si>
  <si>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</si>
  <si>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</si>
  <si>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</si>
  <si>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</si>
  <si>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</si>
  <si>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</si>
  <si>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</si>
  <si>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</si>
  <si>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</si>
  <si>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</si>
  <si>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</si>
  <si>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</si>
  <si>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</si>
  <si>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</si>
  <si>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</si>
  <si>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</si>
  <si>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</si>
  <si>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</si>
  <si>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</si>
  <si>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</si>
  <si>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</si>
  <si>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</si>
  <si>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</si>
  <si>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</si>
  <si>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</si>
  <si>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</si>
  <si>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</si>
  <si>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</si>
  <si>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</si>
  <si>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</si>
  <si>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</si>
  <si>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</si>
  <si>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</si>
  <si>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</si>
  <si>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</si>
  <si>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</si>
  <si>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</si>
  <si>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</si>
  <si>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</si>
  <si>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</si>
  <si>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</si>
  <si>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</si>
  <si>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</si>
  <si>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</si>
  <si>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</si>
  <si>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</si>
  <si>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</si>
  <si>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</si>
  <si>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</si>
  <si>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</si>
  <si>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</si>
  <si>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</si>
  <si>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</si>
  <si>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</si>
  <si>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</si>
  <si>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</si>
  <si>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</si>
  <si>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</si>
  <si>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</si>
  <si>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</si>
  <si>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</si>
  <si>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</si>
  <si>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</si>
  <si>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</si>
  <si>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</si>
  <si>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</si>
  <si>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</si>
  <si>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</si>
  <si>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</si>
  <si>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</si>
  <si>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</si>
  <si>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</si>
  <si>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</si>
  <si>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</si>
  <si>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</si>
  <si>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</si>
  <si>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</si>
  <si>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</si>
  <si>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</si>
  <si>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</si>
  <si>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</si>
  <si>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</si>
  <si>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</si>
  <si>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</si>
  <si>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</si>
  <si>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</si>
  <si>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</si>
  <si>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</si>
  <si>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</si>
  <si>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</si>
  <si>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</si>
  <si>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</si>
  <si>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</si>
  <si>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</si>
  <si>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</si>
  <si>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</si>
  <si>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</si>
  <si>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</si>
  <si>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</si>
  <si>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</si>
  <si>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</si>
  <si>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</si>
  <si>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</si>
  <si>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</si>
  <si>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</si>
  <si>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</si>
  <si>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</si>
  <si>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</si>
  <si>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</si>
  <si>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</si>
  <si>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</si>
  <si>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</si>
  <si>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</si>
  <si>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</si>
  <si>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</si>
  <si>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</si>
  <si>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</si>
  <si>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</si>
  <si>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</si>
  <si>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</si>
  <si>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</si>
  <si>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</si>
  <si>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</si>
  <si>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</si>
  <si>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</si>
  <si>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</si>
  <si>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</si>
  <si>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</si>
  <si>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</si>
  <si>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</si>
  <si>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</si>
  <si>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</si>
  <si>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</si>
  <si>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</si>
  <si>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</si>
  <si>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</si>
  <si>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</si>
  <si>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</si>
  <si>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</si>
  <si>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</si>
  <si>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</si>
  <si>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</si>
  <si>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</si>
  <si>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</si>
  <si>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</si>
  <si>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</si>
  <si>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</si>
  <si>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</si>
  <si>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</si>
  <si>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</si>
  <si>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</si>
  <si>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</si>
  <si>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</si>
  <si>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</si>
  <si>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</si>
  <si>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</si>
  <si>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</si>
  <si>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</si>
  <si>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</si>
  <si>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</si>
  <si>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</si>
  <si>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</si>
  <si>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</si>
  <si>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</si>
  <si>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</si>
  <si>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</si>
  <si>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</si>
  <si>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</si>
  <si>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</si>
  <si>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</si>
  <si>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</si>
  <si>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</si>
  <si>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</si>
  <si>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</si>
  <si>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</si>
  <si>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</si>
  <si>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</si>
  <si>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</si>
  <si>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</si>
  <si>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</si>
  <si>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</si>
  <si>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</si>
  <si>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</si>
  <si>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</si>
  <si>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</si>
  <si>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</si>
  <si>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</si>
  <si>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</si>
  <si>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</si>
  <si>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</si>
  <si>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</si>
  <si>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</si>
  <si>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</si>
  <si>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</si>
  <si>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</si>
  <si>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</si>
  <si>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</si>
  <si>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</si>
  <si>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</si>
  <si>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</si>
  <si>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</si>
  <si>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</si>
  <si>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</si>
  <si>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</si>
  <si>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</si>
  <si>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</si>
  <si>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</si>
  <si>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</si>
  <si>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</si>
  <si>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</si>
  <si>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</si>
  <si>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</si>
  <si>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</si>
  <si>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</si>
  <si>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</si>
  <si>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</si>
  <si>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</si>
  <si>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</si>
  <si>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</si>
  <si>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</si>
  <si>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</si>
  <si>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</si>
  <si>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</si>
  <si>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</si>
  <si>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</si>
  <si>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</si>
  <si>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</si>
  <si>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</si>
  <si>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</si>
  <si>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</si>
  <si>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</si>
  <si>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</si>
  <si>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</si>
  <si>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</si>
  <si>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</si>
  <si>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</si>
  <si>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</si>
  <si>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</si>
  <si>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</si>
  <si>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</si>
  <si>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</si>
  <si>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</si>
  <si>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</si>
  <si>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</si>
  <si>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</si>
  <si>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</si>
  <si>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</si>
  <si>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</si>
  <si>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</si>
  <si>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</si>
  <si>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</si>
  <si>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</si>
  <si>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</si>
  <si>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</si>
  <si>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</si>
  <si>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</si>
  <si>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</si>
  <si>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</si>
  <si>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</si>
  <si>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</si>
  <si>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</si>
  <si>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</si>
  <si>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</si>
  <si>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</si>
  <si>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</si>
  <si>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</si>
  <si>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</si>
  <si>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</si>
  <si>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</si>
  <si>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</si>
  <si>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</si>
  <si>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</si>
  <si>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</si>
  <si>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</si>
  <si>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</si>
  <si>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</si>
  <si>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</si>
  <si>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</si>
  <si>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</si>
  <si>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</si>
  <si>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</si>
  <si>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</si>
  <si>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</si>
  <si>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</si>
  <si>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</si>
  <si>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</si>
  <si>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</si>
  <si>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</si>
  <si>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</si>
  <si>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</si>
  <si>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</si>
  <si>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</si>
  <si>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</si>
  <si>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</si>
  <si>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</si>
  <si>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</si>
  <si>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</si>
  <si>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</si>
  <si>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</si>
  <si>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</si>
  <si>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</si>
  <si>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</si>
  <si>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</si>
  <si>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</si>
  <si>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</si>
  <si>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</si>
  <si>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</si>
  <si>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</si>
  <si>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</si>
  <si>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</si>
  <si>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</si>
  <si>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</si>
  <si>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</si>
  <si>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</si>
  <si>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</si>
  <si>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</si>
  <si>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</si>
  <si>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</si>
  <si>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</si>
  <si>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</si>
  <si>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</si>
  <si>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</si>
  <si>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</si>
  <si>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</si>
  <si>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</si>
  <si>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</si>
  <si>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</si>
  <si>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</si>
  <si>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</si>
  <si>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</si>
  <si>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</si>
  <si>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</si>
  <si>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</si>
  <si>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</si>
  <si>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</si>
  <si>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</si>
  <si>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</si>
  <si>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</si>
  <si>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</si>
  <si>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</si>
  <si>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</si>
  <si>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</si>
  <si>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</si>
  <si>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</si>
  <si>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</si>
  <si>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</si>
  <si>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</si>
  <si>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</si>
  <si>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</si>
  <si>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</si>
  <si>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</si>
  <si>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</si>
  <si>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</si>
  <si>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</si>
  <si>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</si>
  <si>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</si>
  <si>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</si>
  <si>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</si>
  <si>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</si>
  <si>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</si>
  <si>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</si>
  <si>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</si>
  <si>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</si>
  <si>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</si>
  <si>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</si>
  <si>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</si>
  <si>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</si>
  <si>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</si>
  <si>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</si>
  <si>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</si>
  <si>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</si>
  <si>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</si>
  <si>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</si>
  <si>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</si>
  <si>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</si>
  <si>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</si>
  <si>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</si>
  <si>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</si>
  <si>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</si>
  <si>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</si>
  <si>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</si>
  <si>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</si>
  <si>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</si>
  <si>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</si>
  <si>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</si>
  <si>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</si>
  <si>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</si>
  <si>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</si>
  <si>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</si>
  <si>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</si>
  <si>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</si>
  <si>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</si>
  <si>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</si>
  <si>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</si>
  <si>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</si>
  <si>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</si>
  <si>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</si>
  <si>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</si>
  <si>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</si>
  <si>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</si>
  <si>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</si>
  <si>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</si>
  <si>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</si>
  <si>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</si>
  <si>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</si>
  <si>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</si>
  <si>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</si>
  <si>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</si>
  <si>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</si>
  <si>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</si>
  <si>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</si>
  <si>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</si>
  <si>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</si>
  <si>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</si>
  <si>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</si>
  <si>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</si>
  <si>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</si>
  <si>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</si>
  <si>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</si>
  <si>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</si>
  <si>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</si>
  <si>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</si>
  <si>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</si>
  <si>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</si>
  <si>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</si>
  <si>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</si>
  <si>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</si>
  <si>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</si>
  <si>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</si>
  <si>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</si>
  <si>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</si>
  <si>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</si>
  <si>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</si>
  <si>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</si>
  <si>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</si>
  <si>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</si>
  <si>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</si>
  <si>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</si>
  <si>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</si>
  <si>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</si>
  <si>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</si>
  <si>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</si>
  <si>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</si>
  <si>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</si>
  <si>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</si>
  <si>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</si>
  <si>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</si>
  <si>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</si>
  <si>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</si>
  <si>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</si>
  <si>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</si>
  <si>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</si>
  <si>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</si>
  <si>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</si>
  <si>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</si>
  <si>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</si>
  <si>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</si>
  <si>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</si>
  <si>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</si>
  <si>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</si>
  <si>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</si>
  <si>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</si>
  <si>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</si>
  <si>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</si>
  <si>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</si>
  <si>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</si>
  <si>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</si>
  <si>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</si>
  <si>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</si>
  <si>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</si>
  <si>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</si>
  <si>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</si>
  <si>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</si>
  <si>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</si>
  <si>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</si>
  <si>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</si>
  <si>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</si>
  <si>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</si>
  <si>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</si>
  <si>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</si>
  <si>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</si>
  <si>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</si>
  <si>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</si>
  <si>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</si>
  <si>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</si>
  <si>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</si>
  <si>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</si>
  <si>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</si>
  <si>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</si>
  <si>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</si>
  <si>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</si>
  <si>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</si>
  <si>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</si>
  <si>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</si>
  <si>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</si>
  <si>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</si>
  <si>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</si>
  <si>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</si>
  <si>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</si>
  <si>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</si>
  <si>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</si>
  <si>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</si>
  <si>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</si>
  <si>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</si>
  <si>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</si>
  <si>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</si>
  <si>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</si>
  <si>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</si>
  <si>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</si>
  <si>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</si>
  <si>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</si>
  <si>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</si>
  <si>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</si>
  <si>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</si>
  <si>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</si>
  <si>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</si>
  <si>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</si>
  <si>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</si>
  <si>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</si>
  <si>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</si>
  <si>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</si>
  <si>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</si>
  <si>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</si>
  <si>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</si>
  <si>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</si>
  <si>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</si>
  <si>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</si>
  <si>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</si>
  <si>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</si>
  <si>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</si>
  <si>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</si>
  <si>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</si>
  <si>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</si>
  <si>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</si>
  <si>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</si>
  <si>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</si>
  <si>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</si>
  <si>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</si>
  <si>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</si>
  <si>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</si>
  <si>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</si>
  <si>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</si>
  <si>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</si>
  <si>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</si>
  <si>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</si>
  <si>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</si>
  <si>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</si>
  <si>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</si>
  <si>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</si>
  <si>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</si>
  <si>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</si>
  <si>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</si>
  <si>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</si>
  <si>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</si>
  <si>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</si>
  <si>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</si>
  <si>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</si>
  <si>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</si>
  <si>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</si>
  <si>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</si>
  <si>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</si>
  <si>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</si>
  <si>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</si>
  <si>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</si>
  <si>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</si>
  <si>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</si>
  <si>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</si>
  <si>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</si>
  <si>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</si>
  <si>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</si>
  <si>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</si>
  <si>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</si>
  <si>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</si>
  <si>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</si>
  <si>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</si>
  <si>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</si>
  <si>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</si>
  <si>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</si>
  <si>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</si>
  <si>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</si>
  <si>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</si>
  <si>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</si>
  <si>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</si>
  <si>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</si>
  <si>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</si>
  <si>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</si>
  <si>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</si>
  <si>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</si>
  <si>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</si>
  <si>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</si>
  <si>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</si>
  <si>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</si>
  <si>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</si>
  <si>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</si>
  <si>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</si>
  <si>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</si>
  <si>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</si>
  <si>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</si>
  <si>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</si>
  <si>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</si>
  <si>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</si>
  <si>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</si>
  <si>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</si>
  <si>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</si>
  <si>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</si>
  <si>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</si>
  <si>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</si>
  <si>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</si>
  <si>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</si>
  <si>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</si>
  <si>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</si>
  <si>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</si>
  <si>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</si>
  <si>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</si>
  <si>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</si>
  <si>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</si>
  <si>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</si>
  <si>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</si>
  <si>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</si>
  <si>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</si>
  <si>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</si>
  <si>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</si>
  <si>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</si>
  <si>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</si>
  <si>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</si>
  <si>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</si>
  <si>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</si>
  <si>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</si>
  <si>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</si>
  <si>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</si>
  <si>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</si>
  <si>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</si>
  <si>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</si>
  <si>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</si>
  <si>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</si>
  <si>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</si>
  <si>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</si>
  <si>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</si>
  <si>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</si>
  <si>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</si>
  <si>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</si>
  <si>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</si>
  <si>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</si>
  <si>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</si>
  <si>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</si>
  <si>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</si>
  <si>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</si>
  <si>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</si>
  <si>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</si>
  <si>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</si>
  <si>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</si>
  <si>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</si>
  <si>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</si>
  <si>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</si>
  <si>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</si>
  <si>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</si>
  <si>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</si>
  <si>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</si>
  <si>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</si>
  <si>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</si>
  <si>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</si>
  <si>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</si>
  <si>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</si>
  <si>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</si>
  <si>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</si>
  <si>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</si>
  <si>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</si>
  <si>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</si>
  <si>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</si>
  <si>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</si>
  <si>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</si>
  <si>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</si>
  <si>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</si>
  <si>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</si>
  <si>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</si>
  <si>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</si>
  <si>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</si>
  <si>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</si>
  <si>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</si>
  <si>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</si>
  <si>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</si>
  <si>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</si>
  <si>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</si>
  <si>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</si>
  <si>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</si>
  <si>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</si>
  <si>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</si>
  <si>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</si>
  <si>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</si>
  <si>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</si>
  <si>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</si>
  <si>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</si>
  <si>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</si>
  <si>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</si>
  <si>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</si>
  <si>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</si>
  <si>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</si>
  <si>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</si>
  <si>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</si>
  <si>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</si>
  <si>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</si>
  <si>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</si>
  <si>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</si>
  <si>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</si>
  <si>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</si>
  <si>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</si>
  <si>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</si>
  <si>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</si>
  <si>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</si>
  <si>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</si>
  <si>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</si>
  <si>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</si>
  <si>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</si>
  <si>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</si>
  <si>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</si>
  <si>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</si>
  <si>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</si>
  <si>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</si>
  <si>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</si>
  <si>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</si>
  <si>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</si>
  <si>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</si>
  <si>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</si>
  <si>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</si>
  <si>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</si>
  <si>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</si>
  <si>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</si>
  <si>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</si>
  <si>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</si>
  <si>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</si>
  <si>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</si>
  <si>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</si>
  <si>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</si>
  <si>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</si>
  <si>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</si>
  <si>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</si>
  <si>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</si>
  <si>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</si>
  <si>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</si>
  <si>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</si>
  <si>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</si>
  <si>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</si>
  <si>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</si>
  <si>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</si>
  <si>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</si>
  <si>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</si>
  <si>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</si>
  <si>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</si>
  <si>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</si>
  <si>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</si>
  <si>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</si>
  <si>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</si>
  <si>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</si>
  <si>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</si>
  <si>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</si>
  <si>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</si>
  <si>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</si>
  <si>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</si>
  <si>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</si>
  <si>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</si>
  <si>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</si>
  <si>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</si>
  <si>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</si>
  <si>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</si>
  <si>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</si>
  <si>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</si>
  <si>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</si>
  <si>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</si>
  <si>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</si>
  <si>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</si>
  <si>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</si>
  <si>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</si>
  <si>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</si>
  <si>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</si>
  <si>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</si>
  <si>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</si>
  <si>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</si>
  <si>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</si>
  <si>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</si>
  <si>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</si>
  <si>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</si>
  <si>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</si>
  <si>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</si>
  <si>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</si>
  <si>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</si>
  <si>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</si>
  <si>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</si>
  <si>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</si>
  <si>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</si>
  <si>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</si>
  <si>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</si>
  <si>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</si>
  <si>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</si>
  <si>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</si>
  <si>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</si>
  <si>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</si>
  <si>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</si>
  <si>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</si>
  <si>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</si>
  <si>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</si>
  <si>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</si>
  <si>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</si>
  <si>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</si>
  <si>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</si>
  <si>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</si>
  <si>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</si>
  <si>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</si>
  <si>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</si>
  <si>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</si>
  <si>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</si>
  <si>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</si>
  <si>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</si>
  <si>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</si>
  <si>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</si>
  <si>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</si>
  <si>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</si>
  <si>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</si>
  <si>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</si>
  <si>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</si>
  <si>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</si>
  <si>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</si>
  <si>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</si>
  <si>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</si>
  <si>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</si>
  <si>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</si>
  <si>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</si>
  <si>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</si>
  <si>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</si>
  <si>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</si>
  <si>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</si>
  <si>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</si>
  <si>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</si>
  <si>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</si>
  <si>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</si>
  <si>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</si>
  <si>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</si>
  <si>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</si>
  <si>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</si>
  <si>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</si>
  <si>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</si>
  <si>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</si>
  <si>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</si>
  <si>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</si>
  <si>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</si>
  <si>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</si>
  <si>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</si>
  <si>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</si>
  <si>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</si>
  <si>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</si>
  <si>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</si>
  <si>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</si>
  <si>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</si>
  <si>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</si>
  <si>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</si>
  <si>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</si>
  <si>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</si>
  <si>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</si>
  <si>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</si>
  <si>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</si>
  <si>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</si>
  <si>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</si>
  <si>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</si>
  <si>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</si>
  <si>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</si>
  <si>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</si>
  <si>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</si>
  <si>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</si>
  <si>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</si>
  <si>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</si>
  <si>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</si>
  <si>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</si>
  <si>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</si>
  <si>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</si>
  <si>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</si>
  <si>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</si>
  <si>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</si>
  <si>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</si>
  <si>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</si>
  <si>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</si>
  <si>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</si>
  <si>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</si>
  <si>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</si>
  <si>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</si>
  <si>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</si>
  <si>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</si>
  <si>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</si>
  <si>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</si>
  <si>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</si>
  <si>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</si>
  <si>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</si>
  <si>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</si>
  <si>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</si>
  <si>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</si>
  <si>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</si>
  <si>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</si>
  <si>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</si>
  <si>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</si>
  <si>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</si>
  <si>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</si>
  <si>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</si>
  <si>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</si>
  <si>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</si>
  <si>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</si>
  <si>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</si>
  <si>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</si>
  <si>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</si>
  <si>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</si>
  <si>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</si>
  <si>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</si>
  <si>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</si>
  <si>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</si>
  <si>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</si>
  <si>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</si>
  <si>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</si>
  <si>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</si>
  <si>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</si>
  <si>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</si>
  <si>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</si>
  <si>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</si>
  <si>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</si>
  <si>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</si>
  <si>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</si>
  <si>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</si>
  <si>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</si>
  <si>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</si>
  <si>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</si>
  <si>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</si>
  <si>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</si>
  <si>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</si>
  <si>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</si>
  <si>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</si>
  <si>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</si>
  <si>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</si>
  <si>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</si>
  <si>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</si>
  <si>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</si>
  <si>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</si>
  <si>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</si>
  <si>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</si>
  <si>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</si>
  <si>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</si>
  <si>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</si>
  <si>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</si>
  <si>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</si>
  <si>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</si>
  <si>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</si>
  <si>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</si>
  <si>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</si>
  <si>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</si>
  <si>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</si>
  <si>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</si>
  <si>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</si>
  <si>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</si>
  <si>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</si>
  <si>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</si>
  <si>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</si>
  <si>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</si>
  <si>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</si>
  <si>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</si>
  <si>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</si>
  <si>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</si>
  <si>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</si>
  <si>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</si>
  <si>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</si>
  <si>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</si>
  <si>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</si>
  <si>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</si>
  <si>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</si>
  <si>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</si>
  <si>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</si>
  <si>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</si>
  <si>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</si>
  <si>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</si>
  <si>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</si>
  <si>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</si>
  <si>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</si>
  <si>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</si>
  <si>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</si>
  <si>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</si>
  <si>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</si>
  <si>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</si>
  <si>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</si>
  <si>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</si>
  <si>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</si>
  <si>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</si>
  <si>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</si>
  <si>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</si>
  <si>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</si>
  <si>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</si>
  <si>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</si>
  <si>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</si>
  <si>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</si>
  <si>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</si>
  <si>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</si>
  <si>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</si>
  <si>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</si>
  <si>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</si>
  <si>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</si>
  <si>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</si>
  <si>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</si>
  <si>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</si>
  <si>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</si>
  <si>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</si>
  <si>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</si>
  <si>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</si>
  <si>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</si>
  <si>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</si>
  <si>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</si>
  <si>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</si>
  <si>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</si>
  <si>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</si>
  <si>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</si>
  <si>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</si>
  <si>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</si>
  <si>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</si>
  <si>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</si>
  <si>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</si>
  <si>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</si>
  <si>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</si>
  <si>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</si>
  <si>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</si>
  <si>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</si>
  <si>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</si>
  <si>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</si>
  <si>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</si>
  <si>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</si>
  <si>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</si>
  <si>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</si>
  <si>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</si>
  <si>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</si>
  <si>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</si>
  <si>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</si>
  <si>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</si>
  <si>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</si>
  <si>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</si>
  <si>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</si>
  <si>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</si>
  <si>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</si>
  <si>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</si>
  <si>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</si>
  <si>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</si>
  <si>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</si>
  <si>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</si>
  <si>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</si>
  <si>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</si>
  <si>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</si>
  <si>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</si>
  <si>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</si>
  <si>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</si>
  <si>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</si>
  <si>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</si>
  <si>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</si>
  <si>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</si>
  <si>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</si>
  <si>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</si>
  <si>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</si>
  <si>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</si>
  <si>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</si>
  <si>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</si>
  <si>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</si>
  <si>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</si>
  <si>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</si>
  <si>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</si>
  <si>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</si>
  <si>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</si>
  <si>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</si>
  <si>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</si>
  <si>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</si>
  <si>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</si>
  <si>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</si>
  <si>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</si>
  <si>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</si>
  <si>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</si>
  <si>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</si>
  <si>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</si>
  <si>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</si>
  <si>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</si>
  <si>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</si>
  <si>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</si>
  <si>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</si>
  <si>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</si>
  <si>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</si>
  <si>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</si>
  <si>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</si>
  <si>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</si>
  <si>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</si>
  <si>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</si>
  <si>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</si>
  <si>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</si>
  <si>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</si>
  <si>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</si>
  <si>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</si>
  <si>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</si>
  <si>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</si>
  <si>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</si>
  <si>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</si>
  <si>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</si>
  <si>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</si>
  <si>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</si>
  <si>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</si>
  <si>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</si>
  <si>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</si>
  <si>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</si>
  <si>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</si>
  <si>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</si>
  <si>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</si>
  <si>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</si>
  <si>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</si>
  <si>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</si>
  <si>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</si>
  <si>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</si>
  <si>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</si>
  <si>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</si>
  <si>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</si>
  <si>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</si>
  <si>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</si>
  <si>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</si>
  <si>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</si>
  <si>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</si>
  <si>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</si>
  <si>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</si>
  <si>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</si>
  <si>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</si>
  <si>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</si>
  <si>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</si>
  <si>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</si>
  <si>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</si>
  <si>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</si>
  <si>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</si>
  <si>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</si>
  <si>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</si>
  <si>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</si>
  <si>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</si>
  <si>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</si>
  <si>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</si>
  <si>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</si>
  <si>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</si>
  <si>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</si>
  <si>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</si>
  <si>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</si>
  <si>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</si>
  <si>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</si>
  <si>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</si>
  <si>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</si>
  <si>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</si>
  <si>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</si>
  <si>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</si>
  <si>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</si>
  <si>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</si>
  <si>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</si>
  <si>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</si>
  <si>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</si>
  <si>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</si>
  <si>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</si>
  <si>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</si>
  <si>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</si>
  <si>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</si>
  <si>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</si>
  <si>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</si>
  <si>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</si>
  <si>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</si>
  <si>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</si>
  <si>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</si>
  <si>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</si>
  <si>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</si>
  <si>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</si>
  <si>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</si>
  <si>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</si>
  <si>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</si>
  <si>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</si>
  <si>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</si>
  <si>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</si>
  <si>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</si>
  <si>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</si>
  <si>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</si>
  <si>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</si>
  <si>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</si>
  <si>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</si>
  <si>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</si>
  <si>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</si>
  <si>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</si>
  <si>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</si>
  <si>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</si>
  <si>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</si>
  <si>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</si>
  <si>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</si>
  <si>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</si>
  <si>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</si>
  <si>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</si>
  <si>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</si>
  <si>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</si>
  <si>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</si>
  <si>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</si>
  <si>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</si>
  <si>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</si>
  <si>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</si>
  <si>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</si>
  <si>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</si>
  <si>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</si>
  <si>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</si>
  <si>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</si>
  <si>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</si>
  <si>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</si>
  <si>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</si>
  <si>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</si>
  <si>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</si>
  <si>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</si>
  <si>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</si>
  <si>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</si>
  <si>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</si>
  <si>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</si>
  <si>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</si>
  <si>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</si>
  <si>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</si>
  <si>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</si>
  <si>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</si>
  <si>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</si>
  <si>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</si>
  <si>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</si>
  <si>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</si>
  <si>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</si>
  <si>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</si>
  <si>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</si>
  <si>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</si>
  <si>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</si>
  <si>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</si>
  <si>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</si>
  <si>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</si>
  <si>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</si>
  <si>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</si>
  <si>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</si>
  <si>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</si>
  <si>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</si>
  <si>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</si>
  <si>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</si>
  <si>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</si>
  <si>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</si>
  <si>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</si>
  <si>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</si>
  <si>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</si>
  <si>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</si>
  <si>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</si>
  <si>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</si>
  <si>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</si>
  <si>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</si>
  <si>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</si>
  <si>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</si>
  <si>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</si>
  <si>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</si>
  <si>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</si>
  <si>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</si>
  <si>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</si>
  <si>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</si>
  <si>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</si>
  <si>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</si>
  <si>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</si>
  <si>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</si>
  <si>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</si>
  <si>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</si>
  <si>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</si>
  <si>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</si>
  <si>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</si>
  <si>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</si>
  <si>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</si>
  <si>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</si>
  <si>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</si>
  <si>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</si>
  <si>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</si>
  <si>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</si>
  <si>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</si>
  <si>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</si>
  <si>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</si>
  <si>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</si>
  <si>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</si>
  <si>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</si>
  <si>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</si>
  <si>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</si>
  <si>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</si>
  <si>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</si>
  <si>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</si>
  <si>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</si>
  <si>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</si>
  <si>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</si>
  <si>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</si>
  <si>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</si>
  <si>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</si>
  <si>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</si>
  <si>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</si>
  <si>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</si>
  <si>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</si>
  <si>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</si>
  <si>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</si>
  <si>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</si>
  <si>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</si>
  <si>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</si>
  <si>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</si>
  <si>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</si>
  <si>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</si>
  <si>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</si>
  <si>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</si>
  <si>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</si>
  <si>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</si>
  <si>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</si>
  <si>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</si>
  <si>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</si>
  <si>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</si>
  <si>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</si>
  <si>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</si>
  <si>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</si>
  <si>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</si>
  <si>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</si>
  <si>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</si>
  <si>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</si>
  <si>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</si>
  <si>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</si>
  <si>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</si>
  <si>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</si>
  <si>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</si>
  <si>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</si>
  <si>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</si>
  <si>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</si>
  <si>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</si>
  <si>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</si>
  <si>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</si>
  <si>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</si>
  <si>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</si>
  <si>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</si>
  <si>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</si>
  <si>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</si>
  <si>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</si>
  <si>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</si>
  <si>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</si>
  <si>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</si>
  <si>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</si>
  <si>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</si>
  <si>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</si>
  <si>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</si>
  <si>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</si>
  <si>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</si>
  <si>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</si>
  <si>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</si>
  <si>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</si>
  <si>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</si>
  <si>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</si>
  <si>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</si>
  <si>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</si>
  <si>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</si>
  <si>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</si>
  <si>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</si>
  <si>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</si>
  <si>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</si>
  <si>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</si>
  <si>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</si>
  <si>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</si>
  <si>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</si>
  <si>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</si>
  <si>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</si>
  <si>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</si>
  <si>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</si>
  <si>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</si>
  <si>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</si>
  <si>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</si>
  <si>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</si>
  <si>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</si>
  <si>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</si>
  <si>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</si>
  <si>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</si>
  <si>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</si>
  <si>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</si>
  <si>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</si>
  <si>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</si>
  <si>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</si>
  <si>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</si>
  <si>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</si>
  <si>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</si>
  <si>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</si>
  <si>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</si>
  <si>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</si>
  <si>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</si>
  <si>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</si>
  <si>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</si>
  <si>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</si>
  <si>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</si>
  <si>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</si>
  <si>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</si>
  <si>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</si>
  <si>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</si>
  <si>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</si>
  <si>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</si>
  <si>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</si>
  <si>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</si>
  <si>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</si>
  <si>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</si>
  <si>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</si>
  <si>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</si>
  <si>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</si>
  <si>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</si>
  <si>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</si>
  <si>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</si>
  <si>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</si>
  <si>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</si>
  <si>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</si>
  <si>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</si>
  <si>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</si>
  <si>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</si>
  <si>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</si>
  <si>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</si>
  <si>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</si>
  <si>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</si>
  <si>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</si>
  <si>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</si>
  <si>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</si>
  <si>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</si>
  <si>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</si>
  <si>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</si>
  <si>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</si>
  <si>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</si>
  <si>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</si>
  <si>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</si>
  <si>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</si>
  <si>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</si>
  <si>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</si>
  <si>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</si>
  <si>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</si>
  <si>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</si>
  <si>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</si>
  <si>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</si>
  <si>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</si>
  <si>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</si>
  <si>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</si>
  <si>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</si>
  <si>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</si>
  <si>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</si>
  <si>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</si>
  <si>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</si>
  <si>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</si>
  <si>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</si>
  <si>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</si>
  <si>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</si>
  <si>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</si>
  <si>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</si>
  <si>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</si>
  <si>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</si>
  <si>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</si>
  <si>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</si>
  <si>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</si>
  <si>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</si>
  <si>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</si>
  <si>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</si>
  <si>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</si>
  <si>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</si>
  <si>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</si>
  <si>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</si>
  <si>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</si>
  <si>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</si>
  <si>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</si>
  <si>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</si>
  <si>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</si>
  <si>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</si>
  <si>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</si>
  <si>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</si>
  <si>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</si>
  <si>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</si>
  <si>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</si>
  <si>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</si>
  <si>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</si>
  <si>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</si>
  <si>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</si>
  <si>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</si>
  <si>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</si>
  <si>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</si>
  <si>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</si>
  <si>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</si>
  <si>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</si>
  <si>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</si>
  <si>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</si>
  <si>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</si>
  <si>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</si>
  <si>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</si>
  <si>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</si>
  <si>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</si>
  <si>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</si>
  <si>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</si>
  <si>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</si>
  <si>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</si>
  <si>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</si>
  <si>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</si>
  <si>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</si>
  <si>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</si>
  <si>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</si>
  <si>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</si>
  <si>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</si>
  <si>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</si>
  <si>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</si>
  <si>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</si>
  <si>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</si>
  <si>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</si>
  <si>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</si>
  <si>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</si>
  <si>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</si>
  <si>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</si>
  <si>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</si>
  <si>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</si>
  <si>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</si>
  <si>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</si>
  <si>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</si>
  <si>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</si>
  <si>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</si>
  <si>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</si>
  <si>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</si>
  <si>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</si>
  <si>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</si>
  <si>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</si>
  <si>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</si>
  <si>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</si>
  <si>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</si>
  <si>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</si>
  <si>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</si>
  <si>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</si>
  <si>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</si>
  <si>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</si>
  <si>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</si>
  <si>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</si>
  <si>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</si>
  <si>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</si>
  <si>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</si>
  <si>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</si>
  <si>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</si>
  <si>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</si>
  <si>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</si>
  <si>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</si>
  <si>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</si>
  <si>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</si>
  <si>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</si>
  <si>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</si>
  <si>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</si>
  <si>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</si>
  <si>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</si>
  <si>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</si>
  <si>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</si>
  <si>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</si>
  <si>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</si>
  <si>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</si>
  <si>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</si>
  <si>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</si>
  <si>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</si>
  <si>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</si>
  <si>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</si>
  <si>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</si>
  <si>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</si>
  <si>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</si>
  <si>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</si>
  <si>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</si>
  <si>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</si>
  <si>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</si>
  <si>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</si>
  <si>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</si>
  <si>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</si>
  <si>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</si>
  <si>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</si>
  <si>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</si>
  <si>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</si>
  <si>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</si>
  <si>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</si>
  <si>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</si>
  <si>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</si>
  <si>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</si>
  <si>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</si>
  <si>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</si>
  <si>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</si>
  <si>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</si>
  <si>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</si>
  <si>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</si>
  <si>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</si>
  <si>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</si>
  <si>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</si>
  <si>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</si>
  <si>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</si>
  <si>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</si>
  <si>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</si>
  <si>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</si>
  <si>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</si>
  <si>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</si>
  <si>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</si>
  <si>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</si>
  <si>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</si>
  <si>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</si>
  <si>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</si>
  <si>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</si>
  <si>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</si>
  <si>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</si>
  <si>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</si>
  <si>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</si>
  <si>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</si>
  <si>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</si>
  <si>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</si>
  <si>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</si>
  <si>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</si>
  <si>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</si>
  <si>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</si>
  <si>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</si>
  <si>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</si>
  <si>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</si>
  <si>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</si>
  <si>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</si>
  <si>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</si>
  <si>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</si>
  <si>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</si>
  <si>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</si>
  <si>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</si>
  <si>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</si>
  <si>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</si>
  <si>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</si>
  <si>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</si>
  <si>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</si>
  <si>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</si>
  <si>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</si>
  <si>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</si>
  <si>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</si>
  <si>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</si>
  <si>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</si>
  <si>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</si>
  <si>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</si>
  <si>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</si>
  <si>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</si>
  <si>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</si>
  <si>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</si>
  <si>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</si>
  <si>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</si>
  <si>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</si>
  <si>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</si>
  <si>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</si>
  <si>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</si>
  <si>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</si>
  <si>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</si>
  <si>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</si>
  <si>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</si>
  <si>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</si>
  <si>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</si>
  <si>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</si>
  <si>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</si>
  <si>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</si>
  <si>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</si>
  <si>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</si>
  <si>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</si>
  <si>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</si>
  <si>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</si>
  <si>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</si>
  <si>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</si>
  <si>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</si>
  <si>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</si>
  <si>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</si>
  <si>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</si>
  <si>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</si>
  <si>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</si>
  <si>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</si>
  <si>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</si>
  <si>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</si>
  <si>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</si>
  <si>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</si>
  <si>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</si>
  <si>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</si>
  <si>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</si>
  <si>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</si>
  <si>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</si>
  <si>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</si>
  <si>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</si>
  <si>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</si>
  <si>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</si>
  <si>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</si>
  <si>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</si>
  <si>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</si>
  <si>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</si>
  <si>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</si>
  <si>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</si>
  <si>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</si>
  <si>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</si>
  <si>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</si>
  <si>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</si>
  <si>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</si>
  <si>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</si>
  <si>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</si>
  <si>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</si>
  <si>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</si>
  <si>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</si>
  <si>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</si>
  <si>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</si>
  <si>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</si>
  <si>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</si>
  <si>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</si>
  <si>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</si>
  <si>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</si>
  <si>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</si>
  <si>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</si>
  <si>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</si>
  <si>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</si>
  <si>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</si>
  <si>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</si>
  <si>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</si>
  <si>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</si>
  <si>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</si>
  <si>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</si>
  <si>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</si>
  <si>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</si>
  <si>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</si>
  <si>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</si>
  <si>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</si>
  <si>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</si>
  <si>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</si>
  <si>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</si>
  <si>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</si>
  <si>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</si>
  <si>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</si>
  <si>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</si>
  <si>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</si>
  <si>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</si>
  <si>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</si>
  <si>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</si>
  <si>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</si>
  <si>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</si>
  <si>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</si>
  <si>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</si>
  <si>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</si>
  <si>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</si>
  <si>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</si>
  <si>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</si>
  <si>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</si>
  <si>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</si>
  <si>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</si>
  <si>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</si>
  <si>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</si>
  <si>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</si>
  <si>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</si>
  <si>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</si>
  <si>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</si>
  <si>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</si>
  <si>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</si>
  <si>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</si>
  <si>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</si>
  <si>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</si>
  <si>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</si>
  <si>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</si>
  <si>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</si>
  <si>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</si>
  <si>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</si>
  <si>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</si>
  <si>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</si>
  <si>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</si>
  <si>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</si>
  <si>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</si>
  <si>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</si>
  <si>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</si>
  <si>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</si>
  <si>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</si>
  <si>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</si>
  <si>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</si>
  <si>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</si>
  <si>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</si>
  <si>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</si>
  <si>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</si>
  <si>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</si>
  <si>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</si>
  <si>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</si>
  <si>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</si>
  <si>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</si>
  <si>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</si>
  <si>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</si>
  <si>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</si>
  <si>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</si>
  <si>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</si>
  <si>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</si>
  <si>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</si>
  <si>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</si>
  <si>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</si>
  <si>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</si>
  <si>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</si>
  <si>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</si>
  <si>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</si>
  <si>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</si>
  <si>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</si>
  <si>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</si>
  <si>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</si>
  <si>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</si>
  <si>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</si>
  <si>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</si>
  <si>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</si>
  <si>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</si>
  <si>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</si>
  <si>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</si>
  <si>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</si>
  <si>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</si>
  <si>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</si>
  <si>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</si>
  <si>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</si>
  <si>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</si>
  <si>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</si>
  <si>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</si>
  <si>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</si>
  <si>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</si>
  <si>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</si>
  <si>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</si>
  <si>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</si>
  <si>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</si>
  <si>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</si>
  <si>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</si>
  <si>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</si>
  <si>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</si>
  <si>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</si>
  <si>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</si>
  <si>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</si>
  <si>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</si>
  <si>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</si>
  <si>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</si>
  <si>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</si>
  <si>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</si>
  <si>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</si>
  <si>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</si>
  <si>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</si>
  <si>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</si>
  <si>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</si>
  <si>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</si>
  <si>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</si>
  <si>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</si>
  <si>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</si>
  <si>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</si>
  <si>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</si>
  <si>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</si>
  <si>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</si>
  <si>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</si>
  <si>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</si>
  <si>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</si>
  <si>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</si>
  <si>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</si>
  <si>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</si>
  <si>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</si>
  <si>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</si>
  <si>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</si>
  <si>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</si>
  <si>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</si>
  <si>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</si>
  <si>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</si>
  <si>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</si>
  <si>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</si>
  <si>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</si>
  <si>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</si>
  <si>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</si>
  <si>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</si>
  <si>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</si>
  <si>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</si>
  <si>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</si>
  <si>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</si>
  <si>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</si>
  <si>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</si>
  <si>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</si>
  <si>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</si>
  <si>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</si>
  <si>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</si>
  <si>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</si>
  <si>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</si>
  <si>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</si>
  <si>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</si>
  <si>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</si>
  <si>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</si>
  <si>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</si>
  <si>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</si>
  <si>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</si>
  <si>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</si>
  <si>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</si>
  <si>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</si>
  <si>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</si>
  <si>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</si>
  <si>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</si>
  <si>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</si>
  <si>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</si>
  <si>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</si>
  <si>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</si>
  <si>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</si>
  <si>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</si>
  <si>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</si>
  <si>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</si>
  <si>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</si>
  <si>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</si>
  <si>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</si>
  <si>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</si>
  <si>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</si>
  <si>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</si>
  <si>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</si>
  <si>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</si>
  <si>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</si>
  <si>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</si>
  <si>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</si>
  <si>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</si>
  <si>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</si>
  <si>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</si>
  <si>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</si>
  <si>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</si>
  <si>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</si>
  <si>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</si>
  <si>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</si>
  <si>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</si>
  <si>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</si>
  <si>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</si>
  <si>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</si>
  <si>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</si>
  <si>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</si>
  <si>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</si>
  <si>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</si>
  <si>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</si>
  <si>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</si>
  <si>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</si>
  <si>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</si>
  <si>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</si>
  <si>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</si>
  <si>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</si>
  <si>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</si>
  <si>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</si>
  <si>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</si>
  <si>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</si>
  <si>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</si>
  <si>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</si>
  <si>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</si>
  <si>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</si>
  <si>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</si>
  <si>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</si>
  <si>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</si>
  <si>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</si>
  <si>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</si>
  <si>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</si>
  <si>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</si>
  <si>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</si>
  <si>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</si>
  <si>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</si>
  <si>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</si>
  <si>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</si>
  <si>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</si>
  <si>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</si>
  <si>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</si>
  <si>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</si>
  <si>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</si>
  <si>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</si>
  <si>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</si>
  <si>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</si>
  <si>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</si>
  <si>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</si>
  <si>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</si>
  <si>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</si>
  <si>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</si>
  <si>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</si>
  <si>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</si>
  <si>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</si>
  <si>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</si>
  <si>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</si>
  <si>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</si>
  <si>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</si>
  <si>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</si>
  <si>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</si>
  <si>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</si>
  <si>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</si>
  <si>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</si>
  <si>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</si>
  <si>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</si>
  <si>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</si>
  <si>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</si>
  <si>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</si>
  <si>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</si>
  <si>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</si>
  <si>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</si>
  <si>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</si>
  <si>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</si>
  <si>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</si>
  <si>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</si>
  <si>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</si>
  <si>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</si>
  <si>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</si>
  <si>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</si>
  <si>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</si>
  <si>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</si>
  <si>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</si>
  <si>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</si>
  <si>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</si>
  <si>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</si>
  <si>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</si>
  <si>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</si>
  <si>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</si>
  <si>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</si>
  <si>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</si>
  <si>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</si>
  <si>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</si>
  <si>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</si>
  <si>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</si>
  <si>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</si>
  <si>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</si>
  <si>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</si>
  <si>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</si>
  <si>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</si>
  <si>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</si>
  <si>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</si>
  <si>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</si>
  <si>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</si>
  <si>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</si>
  <si>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</si>
  <si>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</si>
  <si>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</si>
  <si>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</si>
  <si>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</si>
  <si>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</si>
  <si>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</si>
  <si>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</si>
  <si>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</si>
  <si>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</si>
  <si>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</si>
  <si>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</si>
  <si>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</si>
  <si>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</si>
  <si>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</si>
  <si>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</si>
  <si>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</si>
  <si>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</si>
  <si>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</si>
  <si>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</si>
  <si>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</si>
  <si>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</si>
  <si>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</si>
  <si>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</si>
  <si>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</si>
  <si>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</si>
  <si>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</si>
  <si>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</si>
  <si>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</si>
  <si>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</si>
  <si>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</si>
  <si>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</si>
  <si>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</si>
  <si>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</si>
  <si>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</si>
  <si>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</si>
  <si>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</si>
  <si>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</si>
  <si>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</si>
  <si>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</si>
  <si>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</si>
  <si>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</si>
  <si>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</si>
  <si>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</si>
  <si>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</si>
  <si>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</si>
  <si>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</si>
  <si>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</si>
  <si>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</si>
  <si>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</si>
  <si>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</si>
  <si>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</si>
  <si>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</si>
  <si>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</si>
  <si>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</si>
  <si>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</si>
  <si>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</si>
  <si>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</si>
  <si>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</si>
  <si>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</si>
  <si>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</si>
  <si>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</si>
  <si>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</si>
  <si>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</si>
  <si>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</si>
  <si>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</si>
  <si>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</si>
  <si>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</si>
  <si>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</si>
  <si>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</si>
  <si>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</si>
  <si>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</si>
  <si>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</si>
  <si>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</si>
  <si>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</si>
  <si>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</si>
  <si>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</si>
  <si>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</si>
  <si>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</si>
  <si>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</si>
  <si>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</si>
  <si>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</si>
  <si>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</si>
  <si>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</si>
  <si>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</si>
  <si>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</si>
  <si>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</si>
  <si>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</si>
  <si>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</si>
  <si>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</si>
  <si>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</si>
  <si>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</si>
  <si>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</si>
  <si>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</si>
  <si>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</si>
  <si>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</si>
  <si>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</si>
  <si>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</si>
  <si>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</si>
  <si>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</si>
  <si>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</si>
  <si>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</si>
  <si>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</si>
  <si>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</si>
  <si>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</si>
  <si>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</si>
  <si>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</si>
  <si>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</si>
  <si>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</si>
  <si>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</si>
  <si>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</si>
  <si>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</si>
  <si>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</si>
  <si>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</si>
  <si>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</si>
  <si>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</si>
  <si>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</si>
  <si>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</si>
  <si>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</si>
  <si>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</si>
  <si>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</si>
  <si>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</si>
  <si>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</si>
  <si>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</si>
  <si>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</si>
  <si>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</si>
  <si>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</si>
  <si>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</si>
  <si>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</si>
  <si>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</si>
  <si>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</si>
  <si>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</si>
  <si>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</si>
  <si>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</si>
  <si>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</si>
  <si>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</si>
  <si>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</si>
  <si>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</si>
  <si>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</si>
  <si>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</si>
  <si>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</si>
  <si>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</si>
  <si>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</si>
  <si>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</si>
  <si>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</si>
  <si>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</si>
  <si>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</si>
  <si>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</si>
  <si>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</si>
  <si>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</si>
  <si>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</si>
  <si>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</si>
  <si>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</si>
  <si>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</si>
  <si>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</si>
  <si>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</si>
  <si>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</si>
  <si>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</si>
  <si>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</si>
  <si>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</si>
  <si>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</si>
  <si>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</si>
  <si>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</si>
  <si>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</si>
  <si>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</si>
  <si>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</si>
  <si>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</si>
  <si>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</si>
  <si>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</si>
  <si>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</si>
  <si>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</si>
  <si>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</si>
  <si>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</si>
  <si>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</si>
  <si>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</si>
  <si>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</si>
  <si>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</si>
  <si>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</si>
  <si>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</si>
  <si>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</si>
  <si>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</si>
  <si>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</si>
  <si>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</si>
  <si>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</si>
  <si>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</si>
  <si>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</si>
  <si>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</si>
  <si>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</si>
  <si>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</si>
  <si>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</si>
  <si>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</si>
  <si>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</si>
  <si>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</si>
  <si>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</si>
  <si>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</si>
  <si>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</si>
  <si>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</si>
  <si>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</si>
  <si>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</si>
  <si>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</si>
  <si>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</si>
  <si>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</si>
  <si>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</si>
  <si>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</si>
  <si>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</si>
  <si>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</si>
  <si>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</si>
  <si>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</si>
  <si>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</si>
  <si>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</si>
  <si>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</si>
  <si>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</si>
  <si>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</si>
  <si>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</si>
  <si>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</si>
  <si>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</si>
  <si>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</si>
  <si>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</si>
  <si>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</si>
  <si>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</si>
  <si>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</si>
  <si>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</si>
  <si>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</si>
  <si>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</si>
  <si>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</si>
  <si>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</si>
  <si>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</si>
  <si>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</si>
  <si>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</si>
  <si>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</si>
  <si>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</si>
  <si>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</si>
  <si>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</si>
  <si>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</si>
  <si>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</si>
  <si>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</si>
  <si>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</si>
  <si>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</si>
  <si>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</si>
  <si>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</si>
  <si>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</si>
  <si>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</si>
  <si>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</si>
  <si>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</si>
  <si>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</si>
  <si>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</si>
  <si>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</si>
  <si>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</si>
  <si>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</si>
  <si>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</si>
  <si>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</si>
  <si>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</si>
  <si>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</si>
  <si>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</si>
  <si>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</si>
  <si>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</si>
  <si>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</si>
  <si>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</si>
  <si>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</si>
  <si>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</si>
  <si>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</si>
  <si>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</si>
  <si>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</si>
  <si>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</si>
  <si>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</si>
  <si>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</si>
  <si>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</si>
  <si>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</si>
  <si>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</si>
  <si>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</si>
  <si>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</si>
  <si>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</si>
  <si>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</si>
  <si>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</si>
  <si>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</si>
  <si>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</si>
  <si>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</si>
  <si>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</si>
  <si>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</si>
  <si>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</si>
  <si>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</si>
  <si>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</si>
  <si>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</si>
  <si>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</si>
  <si>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</si>
  <si>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</si>
  <si>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</si>
  <si>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</si>
  <si>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</si>
  <si>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</si>
  <si>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</si>
  <si>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</si>
  <si>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</si>
  <si>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</si>
  <si>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</si>
  <si>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</si>
  <si>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</si>
  <si>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</si>
  <si>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</si>
  <si>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</si>
  <si>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</si>
  <si>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</si>
  <si>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</si>
  <si>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</si>
  <si>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</si>
  <si>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</si>
  <si>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</si>
  <si>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</si>
  <si>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</si>
  <si>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</si>
  <si>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</si>
  <si>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</si>
  <si>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</si>
  <si>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</si>
  <si>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</si>
  <si>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</si>
  <si>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</si>
  <si>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</si>
  <si>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</si>
  <si>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</si>
  <si>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</si>
  <si>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</si>
  <si>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</si>
  <si>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</si>
  <si>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</si>
  <si>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</si>
  <si>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</si>
  <si>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</si>
  <si>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</si>
  <si>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</si>
  <si>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</si>
  <si>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</si>
  <si>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</si>
  <si>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</si>
  <si>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</si>
  <si>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</si>
  <si>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</si>
  <si>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</si>
  <si>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</si>
  <si>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</si>
  <si>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</si>
  <si>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</si>
  <si>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</si>
  <si>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</si>
  <si>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</si>
  <si>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</si>
  <si>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</si>
  <si>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</si>
  <si>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</si>
  <si>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</si>
  <si>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</si>
  <si>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</si>
  <si>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</si>
  <si>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</si>
  <si>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</si>
  <si>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</si>
  <si>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</si>
  <si>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</si>
  <si>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</si>
  <si>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</si>
  <si>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</si>
  <si>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</si>
  <si>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</si>
  <si>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</si>
  <si>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</si>
  <si>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</si>
  <si>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</si>
  <si>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</si>
  <si>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</si>
  <si>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</si>
  <si>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</si>
  <si>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</si>
  <si>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</si>
  <si>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</si>
  <si>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</si>
  <si>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</si>
  <si>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</si>
  <si>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</si>
  <si>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</si>
  <si>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</si>
  <si>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</si>
  <si>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</si>
  <si>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</si>
  <si>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</si>
  <si>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</si>
  <si>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</si>
  <si>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</si>
  <si>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</si>
  <si>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</si>
  <si>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</si>
  <si>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</si>
  <si>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</si>
  <si>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</si>
  <si>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</si>
  <si>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</si>
  <si>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</si>
  <si>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</si>
  <si>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</si>
  <si>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</si>
  <si>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</si>
  <si>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</si>
  <si>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</si>
  <si>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</si>
  <si>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</si>
  <si>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</si>
  <si>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</si>
  <si>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</si>
  <si>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</si>
  <si>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</si>
  <si>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</si>
  <si>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</si>
  <si>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</si>
  <si>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</si>
  <si>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</si>
  <si>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</si>
  <si>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</si>
  <si>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</si>
  <si>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</si>
  <si>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</si>
  <si>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</si>
  <si>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</si>
  <si>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</si>
  <si>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</si>
  <si>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</si>
  <si>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</si>
  <si>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</si>
  <si>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</si>
  <si>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</si>
  <si>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</si>
  <si>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</si>
  <si>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</si>
  <si>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</si>
  <si>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</si>
  <si>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</si>
  <si>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</si>
  <si>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</si>
  <si>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</si>
  <si>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</si>
  <si>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</si>
  <si>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</si>
  <si>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</si>
  <si>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</si>
  <si>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</si>
  <si>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</si>
  <si>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</si>
  <si>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</si>
  <si>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</si>
  <si>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</si>
  <si>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</si>
  <si>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</si>
  <si>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</si>
  <si>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</si>
  <si>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</si>
  <si>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</si>
  <si>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</si>
  <si>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</si>
  <si>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</si>
  <si>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</si>
  <si>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</si>
  <si>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</si>
  <si>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</si>
  <si>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</si>
  <si>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</si>
  <si>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</si>
  <si>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</si>
  <si>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</si>
  <si>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</si>
  <si>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</si>
  <si>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</si>
  <si>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</si>
  <si>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</si>
  <si>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</si>
  <si>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</si>
  <si>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</si>
  <si>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</si>
  <si>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</si>
  <si>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</si>
  <si>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</si>
  <si>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</si>
  <si>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</si>
  <si>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</si>
  <si>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</si>
  <si>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</si>
  <si>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</si>
  <si>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</si>
  <si>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</si>
  <si>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</si>
  <si>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</si>
  <si>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</si>
  <si>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</si>
  <si>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</si>
  <si>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</si>
  <si>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</si>
  <si>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</si>
  <si>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</si>
  <si>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</si>
  <si>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</si>
  <si>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</si>
  <si>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</si>
  <si>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</si>
  <si>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</si>
  <si>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</si>
  <si>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</si>
  <si>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</si>
  <si>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</si>
  <si>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</si>
  <si>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</si>
  <si>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</si>
  <si>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</si>
  <si>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</si>
  <si>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</si>
  <si>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</si>
  <si>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</si>
  <si>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</si>
  <si>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</si>
  <si>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</si>
  <si>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</si>
  <si>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</si>
  <si>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</si>
  <si>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</si>
  <si>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</si>
  <si>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</si>
  <si>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</si>
  <si>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</si>
  <si>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</si>
  <si>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</si>
  <si>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</si>
  <si>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</si>
  <si>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</si>
  <si>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</si>
  <si>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</si>
  <si>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</si>
  <si>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</si>
  <si>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</si>
  <si>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</si>
  <si>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</si>
  <si>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</si>
  <si>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</si>
  <si>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</si>
  <si>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</si>
  <si>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</si>
  <si>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</si>
  <si>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</si>
  <si>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</si>
  <si>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</si>
  <si>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</si>
  <si>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</si>
  <si>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</si>
  <si>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</si>
  <si>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</si>
  <si>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</si>
  <si>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</si>
  <si>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</si>
  <si>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</si>
  <si>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</si>
  <si>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</si>
  <si>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</si>
  <si>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</si>
  <si>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</si>
  <si>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</si>
  <si>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</si>
  <si>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</si>
  <si>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</si>
  <si>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</si>
  <si>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</si>
  <si>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</si>
  <si>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</si>
  <si>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</si>
  <si>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</si>
  <si>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</si>
  <si>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</si>
  <si>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</si>
  <si>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</si>
  <si>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</si>
  <si>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</si>
  <si>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</si>
  <si>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</si>
  <si>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</si>
  <si>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</si>
  <si>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</si>
  <si>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</si>
  <si>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</si>
  <si>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</si>
  <si>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</si>
  <si>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</si>
  <si>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</si>
  <si>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</si>
  <si>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</si>
  <si>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</si>
  <si>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</si>
  <si>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</si>
  <si>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</si>
  <si>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</si>
  <si>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</si>
  <si>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</si>
  <si>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</si>
  <si>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</si>
  <si>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</si>
  <si>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</si>
  <si>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</si>
  <si>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</si>
  <si>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</si>
  <si>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</si>
  <si>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</si>
  <si>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</si>
  <si>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</si>
  <si>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</si>
  <si>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</si>
  <si>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</si>
  <si>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</si>
  <si>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</si>
  <si>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</si>
  <si>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</si>
  <si>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</si>
  <si>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</si>
  <si>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</si>
  <si>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</si>
  <si>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</si>
  <si>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</si>
  <si>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</si>
  <si>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</si>
  <si>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</si>
  <si>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</si>
  <si>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</si>
  <si>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</si>
  <si>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</si>
  <si>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</si>
  <si>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</si>
  <si>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</si>
  <si>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</si>
  <si>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</si>
  <si>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</si>
  <si>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</si>
  <si>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</si>
  <si>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</si>
  <si>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</si>
  <si>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</si>
  <si>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</si>
  <si>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</si>
  <si>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</si>
  <si>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</si>
  <si>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</si>
  <si>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</si>
  <si>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</si>
  <si>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</si>
  <si>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</si>
  <si>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</si>
  <si>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</si>
  <si>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</si>
  <si>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</si>
  <si>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</si>
  <si>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</si>
  <si>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</si>
  <si>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</si>
  <si>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</si>
  <si>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</si>
  <si>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</si>
  <si>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</si>
  <si>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</si>
  <si>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</si>
  <si>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</si>
  <si>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</si>
  <si>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</si>
  <si>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</si>
  <si>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</si>
  <si>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</si>
  <si>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</si>
  <si>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</si>
  <si>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</si>
  <si>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</si>
  <si>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</si>
  <si>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</si>
  <si>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</si>
  <si>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</si>
  <si>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</si>
  <si>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</si>
  <si>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</si>
  <si>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</si>
  <si>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</si>
  <si>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</si>
  <si>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</si>
  <si>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</si>
  <si>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</si>
  <si>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</si>
  <si>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</si>
  <si>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</si>
  <si>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</si>
  <si>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</si>
  <si>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</si>
  <si>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</si>
  <si>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</si>
  <si>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</si>
  <si>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</si>
  <si>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</si>
  <si>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</si>
  <si>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</si>
  <si>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</si>
  <si>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</si>
  <si>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</si>
  <si>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</si>
  <si>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</si>
  <si>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</si>
  <si>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</si>
  <si>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</si>
  <si>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</si>
  <si>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</si>
  <si>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</si>
  <si>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</si>
  <si>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</si>
  <si>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</si>
  <si>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</si>
  <si>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</si>
  <si>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</si>
  <si>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</si>
  <si>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</si>
  <si>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</si>
  <si>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</si>
  <si>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</si>
  <si>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</si>
  <si>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</si>
  <si>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</si>
  <si>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</si>
  <si>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</si>
  <si>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</si>
  <si>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</si>
  <si>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</si>
  <si>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</si>
  <si>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</si>
  <si>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</si>
  <si>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</si>
  <si>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</si>
  <si>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</si>
  <si>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</si>
  <si>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</si>
  <si>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</si>
  <si>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</si>
  <si>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</si>
  <si>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</si>
  <si>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</si>
  <si>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</si>
  <si>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</si>
  <si>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</si>
  <si>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</si>
  <si>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</si>
  <si>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</si>
  <si>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</si>
  <si>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</si>
  <si>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</si>
  <si>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</si>
  <si>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</si>
  <si>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</si>
  <si>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</si>
  <si>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</si>
  <si>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</si>
  <si>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</si>
  <si>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</si>
  <si>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</si>
  <si>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</si>
  <si>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</si>
  <si>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</si>
  <si>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</si>
  <si>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</si>
  <si>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</si>
  <si>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</si>
  <si>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</si>
  <si>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</si>
  <si>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</si>
  <si>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</si>
  <si>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</si>
  <si>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</si>
  <si>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</si>
  <si>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</si>
  <si>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</si>
  <si>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</si>
  <si>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</si>
  <si>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</si>
  <si>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</si>
  <si>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</si>
  <si>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</si>
  <si>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</si>
  <si>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</si>
  <si>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</si>
  <si>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</si>
  <si>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</si>
  <si>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</si>
  <si>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</si>
  <si>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</si>
  <si>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</si>
  <si>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</si>
  <si>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</si>
  <si>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</si>
  <si>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</si>
  <si>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</si>
  <si>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</si>
  <si>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</si>
  <si>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</si>
  <si>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</si>
  <si>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</si>
  <si>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</si>
  <si>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</si>
  <si>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</si>
  <si>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</si>
  <si>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</si>
  <si>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</si>
  <si>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</si>
  <si>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</si>
  <si>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</si>
  <si>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</si>
  <si>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</si>
  <si>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</si>
  <si>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</si>
  <si>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</si>
  <si>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</si>
  <si>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</si>
  <si>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</si>
  <si>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</si>
  <si>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</si>
  <si>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</si>
  <si>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</si>
  <si>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</si>
  <si>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</si>
  <si>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</si>
  <si>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</si>
  <si>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</si>
  <si>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</si>
  <si>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</si>
  <si>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</si>
  <si>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</si>
  <si>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</si>
  <si>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</si>
  <si>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</si>
  <si>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</si>
  <si>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</si>
  <si>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</si>
  <si>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</si>
  <si>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</si>
  <si>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</si>
  <si>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</si>
  <si>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</si>
  <si>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</si>
  <si>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</si>
  <si>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</si>
  <si>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</si>
  <si>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</si>
  <si>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</si>
  <si>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</si>
  <si>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</si>
  <si>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</si>
  <si>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</si>
  <si>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</si>
  <si>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</si>
  <si>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</si>
  <si>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</si>
  <si>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</si>
  <si>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</si>
  <si>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</si>
  <si>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</si>
  <si>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</si>
  <si>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</si>
  <si>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</si>
  <si>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</si>
  <si>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</si>
  <si>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</si>
  <si>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</si>
  <si>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</si>
  <si>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</si>
  <si>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</si>
  <si>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</si>
  <si>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</si>
  <si>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</si>
  <si>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</si>
  <si>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</si>
  <si>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</si>
  <si>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</si>
  <si>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</si>
  <si>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</si>
  <si>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</si>
  <si>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</si>
  <si>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</si>
  <si>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</si>
  <si>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</si>
  <si>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</si>
  <si>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</si>
  <si>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</si>
  <si>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</si>
  <si>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</si>
  <si>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</si>
  <si>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</si>
  <si>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</si>
  <si>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</si>
  <si>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</si>
  <si>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</si>
  <si>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</si>
  <si>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</si>
  <si>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</si>
  <si>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</si>
  <si>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</si>
  <si>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</si>
  <si>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</si>
  <si>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</si>
  <si>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</si>
  <si>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</si>
  <si>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</si>
  <si>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</si>
  <si>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</si>
  <si>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</si>
  <si>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</si>
  <si>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</si>
  <si>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</si>
  <si>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</si>
  <si>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</si>
  <si>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</si>
  <si>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</si>
  <si>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</si>
  <si>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</si>
  <si>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</si>
  <si>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</si>
  <si>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</si>
  <si>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</si>
  <si>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</si>
  <si>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</si>
  <si>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</si>
  <si>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</si>
  <si>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</si>
  <si>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</si>
  <si>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</si>
  <si>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</si>
  <si>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</si>
  <si>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</si>
  <si>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</si>
  <si>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</si>
  <si>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</si>
  <si>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</si>
  <si>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</si>
  <si>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</si>
  <si>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</si>
  <si>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</si>
  <si>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</si>
  <si>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</si>
  <si>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</si>
  <si>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</si>
  <si>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</si>
  <si>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</si>
  <si>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</si>
  <si>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</si>
  <si>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</si>
  <si>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</si>
  <si>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</si>
  <si>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</si>
  <si>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</si>
  <si>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</si>
  <si>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</si>
  <si>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</si>
  <si>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</si>
  <si>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</si>
  <si>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</si>
  <si>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</si>
  <si>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</si>
  <si>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</si>
  <si>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</si>
  <si>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</si>
  <si>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</si>
  <si>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</si>
  <si>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</si>
  <si>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</si>
  <si>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</si>
  <si>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</si>
  <si>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</si>
  <si>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</si>
  <si>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</si>
  <si>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</si>
  <si>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</si>
  <si>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</si>
  <si>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</si>
  <si>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</si>
  <si>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</si>
  <si>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</si>
  <si>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</si>
  <si>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</si>
  <si>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</si>
  <si>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</si>
  <si>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</si>
  <si>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</si>
  <si>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</si>
  <si>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</si>
  <si>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</si>
  <si>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</si>
  <si>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</si>
  <si>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</si>
  <si>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</si>
  <si>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</si>
  <si>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</si>
  <si>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</si>
  <si>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</si>
  <si>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</si>
  <si>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</si>
  <si>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</si>
  <si>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</si>
  <si>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</si>
  <si>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</si>
  <si>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</si>
  <si>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</si>
  <si>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</si>
  <si>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</si>
  <si>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</si>
  <si>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</si>
  <si>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</si>
  <si>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</si>
  <si>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</si>
  <si>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</si>
  <si>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</si>
  <si>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</si>
  <si>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</si>
  <si>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</si>
  <si>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</si>
  <si>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</si>
  <si>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</si>
  <si>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</si>
  <si>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</si>
  <si>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</si>
  <si>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</si>
  <si>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</si>
  <si>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</si>
  <si>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</si>
  <si>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</si>
  <si>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</si>
  <si>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</si>
  <si>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</si>
  <si>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</si>
  <si>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</si>
  <si>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</si>
  <si>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</si>
  <si>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</si>
  <si>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</si>
  <si>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</si>
  <si>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</si>
  <si>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</si>
  <si>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</si>
  <si>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</si>
  <si>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</si>
  <si>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</si>
  <si>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</si>
  <si>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</si>
  <si>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</si>
  <si>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</si>
  <si>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</si>
  <si>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</si>
  <si>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</si>
  <si>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</si>
  <si>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</si>
  <si>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</si>
  <si>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</si>
  <si>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</si>
  <si>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</si>
  <si>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</si>
  <si>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</si>
  <si>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</si>
  <si>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</si>
  <si>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</si>
  <si>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</si>
  <si>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</si>
  <si>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</si>
  <si>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</si>
  <si>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</si>
  <si>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</si>
  <si>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</si>
  <si>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</si>
  <si>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</si>
  <si>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</si>
  <si>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</si>
  <si>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</si>
  <si>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</si>
  <si>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</si>
  <si>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</si>
  <si>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</si>
  <si>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</si>
  <si>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</si>
  <si>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</si>
  <si>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</si>
  <si>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</si>
  <si>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</si>
  <si>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</si>
  <si>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</si>
  <si>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</si>
  <si>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</si>
  <si>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</si>
  <si>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</si>
  <si>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</si>
  <si>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</si>
  <si>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</si>
  <si>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</si>
  <si>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</si>
  <si>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</si>
  <si>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</si>
  <si>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</si>
  <si>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</si>
  <si>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</si>
  <si>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</si>
  <si>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</si>
  <si>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</si>
  <si>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</si>
  <si>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</si>
  <si>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</si>
  <si>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</si>
  <si>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</si>
  <si>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</si>
  <si>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</si>
  <si>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</si>
  <si>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</si>
  <si>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</si>
  <si>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</si>
  <si>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</si>
  <si>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</si>
  <si>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</si>
  <si>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</si>
  <si>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</si>
  <si>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</si>
  <si>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</si>
  <si>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</si>
  <si>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</si>
  <si>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</si>
  <si>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</si>
  <si>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</si>
  <si>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</si>
  <si>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</si>
  <si>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</si>
  <si>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</si>
  <si>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</si>
  <si>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</si>
  <si>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</si>
  <si>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</si>
  <si>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</si>
  <si>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</si>
  <si>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</si>
  <si>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</si>
  <si>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</si>
  <si>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</si>
  <si>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</si>
  <si>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</si>
  <si>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</si>
  <si>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</si>
  <si>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</si>
  <si>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</si>
  <si>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</si>
  <si>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</si>
  <si>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</si>
  <si>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</si>
  <si>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</si>
  <si>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</si>
  <si>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</si>
  <si>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</si>
  <si>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</si>
  <si>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</si>
  <si>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</si>
  <si>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</si>
  <si>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</si>
  <si>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</si>
  <si>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</si>
  <si>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</si>
  <si>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</si>
  <si>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</si>
  <si>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</si>
  <si>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</si>
  <si>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</si>
  <si>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</si>
  <si>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</si>
  <si>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</si>
  <si>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</si>
  <si>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</si>
  <si>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</si>
  <si>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</si>
  <si>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</si>
  <si>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</si>
  <si>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</si>
  <si>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</si>
  <si>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</si>
  <si>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</si>
  <si>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</si>
  <si>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</si>
  <si>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</si>
  <si>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</si>
  <si>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</si>
  <si>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</si>
  <si>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</si>
  <si>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</si>
  <si>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</si>
  <si>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</si>
  <si>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</si>
  <si>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</si>
  <si>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</si>
  <si>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</si>
  <si>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</si>
  <si>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</si>
  <si>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</si>
  <si>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</si>
  <si>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</si>
  <si>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</si>
  <si>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</si>
  <si>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</si>
  <si>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</si>
  <si>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</si>
  <si>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</si>
  <si>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</si>
  <si>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</si>
  <si>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</si>
  <si>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</si>
  <si>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</si>
  <si>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</si>
  <si>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</si>
  <si>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</si>
  <si>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</si>
  <si>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</si>
  <si>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</si>
  <si>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</si>
  <si>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</si>
  <si>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</si>
  <si>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</si>
  <si>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</si>
  <si>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</si>
  <si>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</si>
  <si>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</si>
  <si>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</si>
  <si>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</si>
  <si>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</si>
  <si>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</si>
  <si>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</si>
  <si>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</si>
  <si>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</si>
  <si>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</si>
  <si>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</si>
  <si>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</si>
  <si>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</si>
  <si>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</si>
  <si>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</si>
  <si>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</si>
  <si>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</si>
  <si>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</si>
  <si>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</si>
  <si>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</si>
  <si>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</si>
  <si>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</si>
  <si>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</si>
  <si>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</si>
  <si>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</si>
  <si>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</si>
  <si>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</si>
  <si>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</si>
  <si>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</si>
  <si>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</si>
  <si>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</si>
  <si>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</si>
  <si>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</si>
  <si>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</si>
  <si>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</si>
  <si>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</si>
  <si>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</si>
  <si>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</si>
  <si>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</si>
  <si>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</si>
  <si>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</si>
  <si>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</si>
  <si>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</si>
  <si>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</si>
  <si>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</si>
  <si>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</si>
  <si>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</si>
  <si>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</si>
  <si>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</si>
  <si>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</si>
  <si>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</si>
  <si>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</si>
  <si>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</si>
  <si>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</si>
  <si>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</si>
  <si>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</si>
  <si>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</si>
  <si>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</si>
  <si>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</si>
  <si>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</si>
  <si>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</si>
  <si>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</si>
  <si>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</si>
  <si>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</si>
  <si>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</si>
  <si>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</si>
  <si>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</si>
  <si>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</si>
  <si>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</si>
  <si>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</si>
  <si>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</si>
  <si>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</si>
  <si>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</si>
  <si>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</si>
  <si>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</si>
  <si>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</si>
  <si>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</si>
  <si>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</si>
  <si>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</si>
  <si>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</si>
  <si>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</si>
  <si>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</si>
  <si>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</si>
  <si>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</si>
  <si>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</si>
  <si>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</si>
  <si>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</si>
  <si>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</si>
  <si>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</si>
  <si>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</si>
  <si>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</si>
  <si>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</si>
  <si>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</si>
  <si>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</si>
  <si>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</si>
  <si>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</si>
  <si>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</si>
  <si>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</si>
  <si>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</si>
  <si>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</si>
  <si>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</si>
  <si>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</si>
  <si>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</si>
  <si>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</si>
  <si>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</si>
  <si>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</si>
  <si>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</si>
  <si>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</si>
  <si>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</si>
  <si>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</si>
  <si>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</si>
  <si>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</si>
  <si>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</si>
  <si>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</si>
  <si>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</si>
  <si>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</si>
  <si>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</si>
  <si>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</si>
  <si>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</si>
  <si>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</si>
  <si>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</si>
  <si>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</si>
  <si>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</si>
  <si>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</si>
  <si>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</si>
  <si>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</si>
  <si>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</si>
  <si>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</si>
  <si>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</si>
  <si>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</si>
  <si>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</si>
  <si>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</si>
  <si>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</si>
  <si>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</si>
  <si>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</si>
  <si>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</si>
  <si>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</si>
  <si>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</si>
  <si>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</si>
  <si>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</si>
  <si>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</si>
  <si>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</si>
  <si>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</si>
  <si>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</si>
  <si>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</si>
  <si>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</si>
  <si>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</si>
  <si>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</si>
  <si>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</si>
  <si>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</si>
  <si>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</si>
  <si>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</si>
  <si>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</si>
  <si>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</si>
  <si>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</si>
  <si>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</si>
  <si>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</si>
  <si>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</si>
  <si>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</si>
  <si>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</si>
  <si>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</si>
  <si>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</si>
  <si>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</si>
  <si>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</si>
  <si>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</si>
  <si>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</si>
  <si>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</si>
  <si>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</si>
  <si>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</si>
  <si>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</si>
  <si>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</si>
  <si>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</si>
  <si>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</si>
  <si>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</si>
  <si>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</si>
  <si>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</si>
  <si>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</si>
  <si>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</si>
  <si>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</si>
  <si>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</si>
  <si>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</si>
  <si>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</si>
  <si>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</si>
  <si>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</si>
  <si>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</si>
  <si>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</si>
  <si>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</si>
  <si>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</si>
  <si>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</si>
  <si>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</si>
  <si>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</si>
  <si>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</si>
  <si>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</si>
  <si>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</si>
  <si>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</si>
  <si>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</si>
  <si>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</si>
  <si>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</si>
  <si>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</si>
  <si>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</si>
  <si>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</si>
  <si>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</si>
  <si>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</si>
  <si>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</si>
  <si>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</si>
  <si>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</si>
  <si>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</si>
  <si>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</si>
  <si>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</si>
  <si>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</si>
  <si>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</si>
  <si>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</si>
  <si>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</si>
  <si>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</si>
  <si>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</si>
  <si>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</si>
  <si>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</si>
  <si>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</si>
  <si>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</si>
  <si>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</si>
  <si>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</si>
  <si>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</si>
  <si>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</si>
  <si>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</si>
  <si>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</si>
  <si>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</si>
  <si>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</si>
  <si>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</si>
  <si>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</si>
  <si>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</si>
  <si>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</si>
  <si>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</si>
  <si>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</si>
  <si>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</si>
  <si>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</si>
  <si>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</si>
  <si>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</si>
  <si>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</si>
  <si>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</si>
  <si>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</si>
  <si>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</si>
  <si>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</si>
  <si>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</si>
  <si>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</si>
  <si>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</si>
  <si>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</si>
  <si>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</si>
  <si>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</si>
  <si>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</si>
  <si>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</si>
  <si>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</si>
  <si>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</si>
  <si>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</si>
  <si>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</si>
  <si>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</si>
  <si>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</si>
  <si>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</si>
  <si>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</si>
  <si>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</si>
  <si>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</si>
  <si>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</si>
  <si>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</si>
  <si>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</si>
  <si>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</si>
  <si>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</si>
  <si>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</si>
  <si>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</si>
  <si>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</si>
  <si>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</si>
  <si>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</si>
  <si>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</si>
  <si>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</si>
  <si>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</si>
  <si>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</si>
  <si>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</si>
  <si>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</si>
  <si>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</si>
  <si>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</si>
  <si>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</si>
  <si>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</si>
  <si>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</si>
  <si>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</si>
  <si>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</si>
  <si>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</si>
  <si>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</si>
  <si>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</si>
  <si>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</si>
  <si>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</si>
  <si>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</si>
  <si>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</si>
  <si>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</si>
  <si>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</si>
  <si>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</si>
  <si>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</si>
  <si>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</si>
  <si>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</si>
  <si>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</si>
  <si>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</si>
  <si>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</si>
  <si>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</si>
  <si>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</si>
  <si>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</si>
  <si>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</si>
  <si>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</si>
  <si>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</si>
  <si>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</si>
  <si>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</si>
  <si>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</si>
  <si>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</si>
  <si>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</si>
  <si>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</si>
  <si>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</si>
  <si>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</si>
  <si>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</si>
  <si>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</si>
  <si>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</si>
  <si>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</si>
  <si>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</si>
  <si>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</si>
  <si>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</si>
  <si>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</si>
  <si>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</si>
  <si>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</si>
  <si>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</si>
  <si>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</si>
  <si>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</si>
  <si>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</si>
  <si>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</si>
  <si>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</si>
  <si>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</si>
  <si>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</si>
  <si>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</si>
  <si>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</si>
  <si>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</si>
  <si>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</si>
  <si>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</si>
  <si>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</si>
  <si>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</si>
  <si>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</si>
  <si>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</si>
  <si>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</si>
  <si>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</si>
  <si>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</si>
  <si>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</si>
  <si>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</si>
  <si>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</si>
  <si>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</si>
  <si>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</si>
  <si>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</si>
  <si>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</si>
  <si>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</si>
  <si>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</si>
  <si>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</si>
  <si>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</si>
  <si>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</si>
  <si>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</si>
  <si>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</si>
  <si>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</si>
  <si>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</si>
  <si>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</si>
  <si>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</si>
  <si>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</si>
  <si>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</si>
  <si>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</si>
  <si>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</si>
  <si>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</si>
  <si>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</si>
  <si>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</si>
  <si>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</si>
  <si>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</si>
  <si>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</si>
  <si>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</si>
  <si>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</si>
  <si>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</si>
  <si>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</si>
  <si>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</si>
  <si>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</si>
  <si>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</si>
  <si>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</si>
  <si>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</si>
  <si>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</si>
  <si>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</si>
  <si>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</si>
  <si>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</si>
  <si>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</si>
  <si>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</si>
  <si>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</si>
  <si>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</si>
  <si>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</si>
  <si>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</si>
  <si>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</si>
  <si>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</si>
  <si>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</si>
  <si>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</si>
  <si>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</si>
  <si>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</si>
  <si>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</si>
  <si>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</si>
  <si>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</si>
  <si>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</si>
  <si>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</si>
  <si>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</si>
  <si>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</si>
  <si>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</si>
  <si>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</si>
  <si>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</si>
  <si>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</si>
  <si>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</si>
  <si>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</si>
  <si>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</si>
  <si>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</si>
  <si>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</si>
  <si>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</si>
  <si>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</si>
  <si>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</si>
  <si>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</si>
  <si>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</si>
  <si>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</si>
  <si>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</si>
  <si>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</si>
  <si>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</si>
  <si>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</si>
  <si>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</si>
  <si>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</si>
  <si>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</si>
  <si>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</si>
  <si>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</si>
  <si>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</si>
  <si>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</si>
  <si>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</si>
  <si>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</si>
  <si>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</si>
  <si>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</si>
  <si>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</si>
  <si>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</si>
  <si>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</si>
  <si>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</si>
  <si>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</si>
  <si>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</si>
  <si>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</si>
  <si>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</si>
  <si>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</si>
  <si>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</si>
  <si>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</si>
  <si>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</si>
  <si>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</si>
  <si>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</si>
  <si>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</si>
  <si>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</si>
  <si>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</si>
  <si>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</si>
  <si>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</si>
  <si>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</si>
  <si>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</si>
  <si>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</si>
  <si>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</si>
  <si>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</si>
  <si>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</si>
  <si>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</si>
  <si>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</si>
  <si>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</si>
  <si>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</si>
  <si>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</si>
  <si>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</si>
  <si>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</si>
  <si>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</si>
  <si>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</si>
  <si>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</si>
  <si>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</si>
  <si>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</si>
  <si>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</si>
  <si>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</si>
  <si>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</si>
  <si>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</si>
  <si>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</si>
  <si>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</si>
  <si>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</si>
  <si>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</si>
  <si>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</si>
  <si>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</si>
  <si>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</si>
  <si>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</si>
  <si>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</si>
  <si>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</si>
  <si>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</si>
  <si>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</si>
  <si>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</si>
  <si>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</si>
  <si>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</si>
  <si>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</si>
  <si>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</si>
  <si>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</si>
  <si>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</si>
  <si>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</si>
  <si>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</si>
  <si>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</si>
  <si>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</si>
  <si>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</si>
  <si>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</si>
  <si>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</si>
  <si>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</si>
  <si>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</si>
  <si>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</si>
  <si>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</si>
  <si>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</si>
  <si>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</si>
  <si>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</si>
  <si>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</si>
  <si>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</si>
  <si>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</si>
  <si>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</si>
  <si>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</si>
  <si>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</si>
  <si>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</si>
  <si>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</si>
  <si>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</si>
  <si>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</si>
  <si>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</si>
  <si>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</si>
  <si>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</si>
  <si>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</si>
  <si>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</si>
  <si>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</si>
  <si>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</si>
  <si>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</si>
  <si>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</si>
  <si>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</si>
  <si>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</si>
  <si>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</si>
  <si>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</si>
  <si>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</si>
  <si>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</si>
  <si>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</si>
  <si>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</si>
  <si>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</si>
  <si>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</si>
  <si>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</si>
  <si>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</si>
  <si>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</si>
  <si>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</si>
  <si>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</si>
  <si>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</si>
  <si>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</si>
  <si>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</si>
  <si>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</si>
  <si>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</si>
  <si>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</si>
  <si>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</si>
  <si>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</si>
  <si>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</si>
  <si>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</si>
  <si>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</si>
  <si>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</si>
  <si>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</si>
  <si>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</si>
  <si>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</si>
  <si>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</si>
  <si>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</si>
  <si>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</si>
  <si>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</si>
  <si>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</si>
  <si>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</si>
  <si>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</si>
  <si>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</si>
  <si>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</si>
  <si>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</si>
  <si>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</si>
  <si>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</si>
  <si>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</si>
  <si>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</si>
  <si>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</si>
  <si>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</si>
  <si>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</si>
  <si>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</si>
  <si>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</si>
  <si>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</si>
  <si>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</si>
  <si>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</si>
  <si>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</si>
  <si>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</si>
  <si>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</si>
  <si>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</si>
  <si>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</si>
  <si>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</si>
  <si>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</si>
  <si>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</si>
  <si>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</si>
  <si>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</si>
  <si>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</si>
  <si>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</si>
  <si>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</si>
  <si>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</si>
  <si>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</si>
  <si>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</si>
  <si>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</si>
  <si>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</si>
  <si>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</si>
  <si>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</si>
  <si>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</si>
  <si>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</si>
  <si>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</si>
  <si>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</si>
  <si>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</si>
  <si>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</si>
  <si>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</si>
  <si>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</si>
  <si>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</si>
  <si>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</si>
  <si>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</si>
  <si>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</si>
  <si>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</si>
  <si>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</si>
  <si>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</si>
  <si>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</si>
  <si>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</si>
  <si>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</si>
  <si>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</si>
  <si>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</si>
  <si>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</si>
  <si>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</si>
  <si>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</si>
  <si>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</si>
  <si>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</si>
  <si>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</si>
  <si>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</si>
  <si>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</si>
  <si>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</si>
  <si>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</si>
  <si>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</si>
  <si>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</si>
  <si>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</si>
  <si>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</si>
  <si>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</si>
  <si>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</si>
  <si>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</si>
  <si>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</si>
  <si>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</si>
  <si>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</si>
  <si>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</si>
  <si>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</si>
  <si>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</si>
  <si>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</si>
  <si>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</si>
  <si>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</si>
  <si>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</si>
  <si>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</si>
  <si>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</si>
  <si>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</si>
  <si>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</si>
  <si>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</si>
  <si>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</si>
  <si>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</si>
  <si>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</si>
  <si>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</si>
  <si>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</si>
  <si>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</si>
  <si>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</si>
  <si>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</si>
  <si>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</si>
  <si>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</si>
  <si>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</si>
  <si>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</si>
  <si>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</si>
  <si>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</si>
  <si>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</si>
  <si>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</si>
  <si>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</si>
  <si>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</si>
  <si>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</si>
  <si>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</si>
  <si>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</si>
  <si>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</si>
  <si>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</si>
  <si>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</si>
  <si>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</si>
  <si>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</si>
  <si>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</si>
  <si>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</si>
  <si>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</si>
  <si>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</si>
  <si>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</si>
  <si>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</si>
  <si>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</si>
  <si>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</si>
  <si>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</si>
  <si>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</si>
  <si>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</si>
  <si>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</si>
  <si>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</si>
  <si>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</si>
  <si>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</si>
  <si>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</si>
  <si>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</si>
  <si>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</si>
  <si>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</si>
  <si>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</si>
  <si>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</si>
  <si>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</si>
  <si>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</si>
  <si>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</si>
  <si>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</si>
  <si>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</si>
  <si>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</si>
  <si>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</si>
  <si>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</si>
  <si>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</si>
  <si>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</si>
  <si>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</si>
  <si>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</si>
  <si>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</si>
  <si>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</si>
  <si>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</si>
  <si>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</si>
  <si>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</si>
  <si>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</si>
  <si>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</si>
  <si>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</si>
  <si>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</si>
  <si>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</si>
  <si>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</si>
  <si>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</si>
  <si>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</si>
  <si>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</si>
  <si>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</si>
  <si>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</si>
  <si>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</si>
  <si>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</si>
  <si>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</si>
  <si>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</si>
  <si>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</si>
  <si>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</si>
  <si>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</si>
  <si>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</si>
  <si>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</si>
  <si>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</si>
  <si>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</si>
  <si>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</si>
  <si>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</si>
  <si>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</si>
  <si>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</si>
  <si>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</si>
  <si>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</si>
  <si>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</si>
  <si>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</si>
  <si>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</si>
  <si>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</si>
  <si>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</si>
  <si>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</si>
  <si>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</si>
  <si>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</si>
  <si>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</si>
  <si>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</si>
  <si>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</si>
  <si>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</si>
  <si>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</si>
  <si>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</si>
  <si>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</si>
  <si>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</si>
  <si>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</si>
  <si>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</si>
  <si>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</si>
  <si>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</si>
  <si>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</si>
  <si>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</si>
  <si>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</si>
  <si>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</si>
  <si>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</si>
  <si>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</si>
  <si>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</si>
  <si>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</si>
  <si>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</si>
  <si>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</si>
  <si>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</si>
  <si>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</si>
  <si>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</si>
  <si>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</si>
  <si>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</si>
  <si>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</si>
  <si>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</si>
  <si>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</si>
  <si>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</si>
  <si>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</si>
  <si>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</si>
  <si>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</si>
  <si>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</si>
  <si>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</si>
  <si>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</si>
  <si>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</si>
  <si>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</si>
  <si>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</si>
  <si>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</si>
  <si>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</si>
  <si>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</si>
  <si>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</si>
  <si>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</si>
  <si>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</si>
  <si>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</si>
  <si>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</si>
  <si>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</si>
  <si>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</si>
  <si>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</si>
  <si>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</si>
  <si>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</si>
  <si>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</si>
  <si>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</si>
  <si>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</si>
  <si>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</si>
  <si>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</si>
  <si>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</si>
  <si>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</si>
  <si>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</si>
  <si>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</si>
  <si>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</si>
  <si>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</si>
  <si>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</si>
  <si>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</si>
  <si>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</si>
  <si>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</si>
  <si>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</si>
  <si>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</si>
  <si>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</si>
  <si>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</si>
  <si>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</si>
  <si>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</si>
  <si>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</si>
  <si>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</si>
  <si>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</si>
  <si>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</si>
  <si>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</si>
  <si>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</si>
  <si>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</si>
  <si>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</si>
  <si>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</si>
  <si>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</si>
  <si>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</si>
  <si>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</si>
  <si>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</si>
  <si>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</si>
  <si>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</si>
  <si>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</si>
  <si>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</si>
  <si>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</si>
  <si>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</si>
  <si>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</si>
  <si>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</si>
  <si>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</si>
  <si>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</si>
  <si>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</si>
  <si>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</si>
  <si>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</si>
  <si>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</si>
  <si>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</si>
  <si>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</si>
  <si>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</si>
  <si>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</si>
  <si>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</si>
  <si>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</si>
  <si>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</si>
  <si>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</si>
  <si>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</si>
  <si>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</si>
  <si>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</si>
  <si>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</si>
  <si>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</si>
  <si>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</si>
  <si>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</si>
  <si>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</si>
  <si>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</si>
  <si>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</si>
  <si>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</si>
  <si>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</si>
  <si>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</si>
  <si>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</si>
  <si>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</si>
  <si>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</si>
  <si>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</si>
  <si>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</si>
  <si>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</si>
  <si>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</si>
  <si>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</si>
  <si>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</si>
  <si>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</si>
  <si>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</si>
  <si>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</si>
  <si>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</si>
  <si>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</si>
  <si>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</si>
  <si>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</si>
  <si>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</si>
  <si>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</si>
  <si>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</si>
  <si>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</si>
  <si>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</si>
  <si>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</si>
  <si>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</si>
  <si>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</si>
  <si>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</si>
  <si>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</si>
  <si>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</si>
  <si>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</si>
  <si>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</si>
  <si>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</si>
  <si>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</si>
  <si>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</si>
  <si>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</si>
  <si>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</si>
  <si>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</si>
  <si>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</si>
  <si>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</si>
  <si>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</si>
  <si>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</si>
  <si>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</si>
  <si>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</si>
  <si>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</si>
  <si>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</si>
  <si>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</si>
  <si>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</si>
  <si>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</si>
  <si>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</si>
  <si>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</si>
  <si>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</si>
  <si>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</si>
  <si>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</si>
  <si>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</si>
  <si>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</si>
  <si>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</si>
  <si>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</si>
  <si>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</si>
  <si>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</si>
  <si>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</si>
  <si>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</si>
  <si>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</si>
  <si>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</si>
  <si>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</si>
  <si>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</si>
  <si>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</si>
  <si>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</si>
  <si>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</si>
  <si>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</si>
  <si>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</si>
  <si>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</si>
  <si>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</si>
  <si>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</si>
  <si>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</si>
  <si>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</si>
  <si>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</si>
  <si>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</si>
  <si>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</si>
  <si>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</si>
  <si>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</si>
  <si>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</si>
  <si>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</si>
  <si>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</si>
  <si>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</si>
  <si>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</si>
  <si>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</si>
  <si>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</si>
  <si>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</si>
  <si>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</si>
  <si>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</si>
  <si>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</si>
  <si>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</si>
  <si>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</si>
  <si>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</si>
  <si>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</si>
  <si>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</si>
  <si>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</si>
  <si>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</si>
  <si>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</si>
  <si>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</si>
  <si>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</si>
  <si>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</si>
  <si>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</si>
  <si>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</si>
  <si>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</si>
  <si>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</si>
  <si>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</si>
  <si>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</si>
  <si>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</si>
  <si>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</si>
  <si>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</si>
  <si>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</si>
  <si>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</si>
  <si>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</si>
  <si>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</si>
  <si>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</si>
  <si>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</si>
  <si>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</si>
  <si>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</si>
  <si>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</si>
  <si>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</si>
  <si>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</si>
  <si>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</si>
  <si>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</si>
  <si>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</si>
  <si>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</si>
  <si>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</si>
  <si>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</si>
  <si>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</si>
  <si>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</si>
  <si>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</si>
  <si>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</si>
  <si>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</si>
  <si>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</si>
  <si>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</si>
  <si>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</si>
  <si>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</si>
  <si>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</si>
  <si>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</si>
  <si>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</si>
  <si>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</si>
  <si>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</si>
  <si>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</si>
  <si>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</si>
  <si>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</si>
  <si>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</si>
  <si>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</si>
  <si>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</si>
  <si>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</si>
  <si>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</si>
  <si>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</si>
  <si>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</si>
  <si>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</si>
  <si>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</si>
  <si>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</si>
  <si>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</si>
  <si>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</si>
  <si>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</si>
  <si>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</si>
  <si>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</si>
  <si>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</si>
  <si>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</si>
  <si>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</si>
  <si>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</si>
  <si>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</si>
  <si>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</si>
  <si>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</si>
  <si>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</si>
  <si>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</si>
  <si>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</si>
  <si>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</si>
  <si>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</si>
  <si>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</si>
  <si>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</si>
  <si>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</si>
  <si>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</si>
  <si>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</si>
  <si>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</si>
  <si>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</si>
  <si>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</si>
  <si>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</si>
  <si>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</si>
  <si>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</si>
  <si>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</si>
  <si>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</si>
  <si>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</si>
  <si>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</si>
  <si>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</si>
  <si>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</si>
  <si>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</si>
  <si>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</si>
  <si>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</si>
  <si>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</si>
  <si>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</si>
  <si>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</si>
  <si>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</si>
  <si>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</si>
  <si>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</si>
  <si>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</si>
  <si>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</si>
  <si>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</si>
  <si>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</si>
  <si>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</si>
  <si>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</si>
  <si>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</si>
  <si>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</si>
  <si>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</si>
  <si>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</si>
  <si>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</si>
  <si>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</si>
  <si>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</si>
  <si>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</si>
  <si>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</si>
  <si>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</si>
  <si>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</si>
  <si>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</si>
  <si>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</si>
  <si>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</si>
  <si>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</si>
  <si>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</si>
  <si>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</si>
  <si>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</si>
  <si>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</si>
  <si>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</si>
  <si>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</si>
  <si>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</si>
  <si>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</si>
  <si>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</si>
  <si>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</si>
  <si>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</si>
  <si>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</si>
  <si>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</si>
  <si>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</si>
  <si>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</si>
  <si>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</si>
  <si>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</si>
  <si>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</si>
  <si>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</si>
  <si>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</si>
  <si>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</si>
  <si>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</si>
  <si>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</si>
  <si>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</si>
  <si>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</si>
  <si>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</si>
  <si>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</si>
  <si>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</si>
  <si>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</si>
  <si>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</si>
  <si>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</si>
  <si>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</si>
  <si>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</si>
  <si>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</si>
  <si>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</si>
  <si>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</si>
  <si>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</si>
  <si>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</si>
  <si>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</si>
  <si>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</si>
  <si>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</si>
  <si>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</si>
  <si>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</si>
  <si>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</si>
  <si>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</si>
  <si>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</si>
  <si>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</si>
  <si>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</si>
  <si>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</si>
  <si>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</si>
  <si>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</si>
  <si>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</si>
  <si>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</si>
  <si>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</si>
  <si>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</si>
  <si>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</si>
  <si>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</si>
  <si>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</si>
  <si>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</si>
  <si>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</si>
  <si>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</si>
  <si>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</si>
  <si>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</si>
  <si>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</si>
  <si>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</si>
  <si>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</si>
  <si>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</si>
  <si>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</si>
  <si>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</si>
  <si>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</si>
  <si>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</si>
  <si>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</si>
  <si>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</si>
  <si>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</si>
  <si>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</si>
  <si>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</si>
  <si>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</si>
  <si>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</si>
  <si>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</si>
  <si>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</si>
  <si>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</si>
  <si>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</si>
  <si>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</si>
  <si>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</si>
  <si>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</si>
  <si>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</si>
  <si>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</si>
  <si>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</si>
  <si>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</si>
  <si>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</si>
  <si>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</si>
  <si>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</si>
  <si>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</si>
  <si>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</si>
  <si>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</si>
  <si>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</si>
  <si>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</si>
  <si>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</si>
  <si>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</si>
  <si>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</si>
  <si>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</si>
  <si>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</si>
  <si>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</si>
  <si>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</si>
  <si>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</si>
  <si>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</si>
  <si>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</si>
  <si>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</si>
  <si>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</si>
  <si>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</si>
  <si>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</si>
  <si>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</si>
  <si>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</si>
  <si>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</si>
  <si>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</si>
  <si>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</si>
  <si>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</si>
  <si>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</si>
  <si>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</si>
  <si>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</si>
  <si>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</si>
  <si>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</si>
  <si>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</si>
  <si>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</si>
  <si>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</si>
  <si>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</si>
  <si>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</si>
  <si>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</si>
  <si>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</si>
  <si>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</si>
  <si>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</si>
  <si>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</si>
  <si>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</si>
  <si>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</si>
  <si>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</si>
  <si>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</si>
  <si>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</si>
  <si>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</si>
  <si>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</si>
  <si>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</si>
  <si>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</si>
  <si>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</si>
  <si>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</si>
  <si>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</si>
  <si>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</si>
  <si>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</si>
  <si>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</si>
  <si>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</si>
  <si>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</si>
  <si>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</si>
  <si>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</si>
  <si>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</si>
  <si>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</si>
  <si>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</si>
  <si>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</si>
  <si>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</si>
  <si>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</si>
  <si>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</si>
  <si>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</si>
  <si>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</si>
  <si>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</si>
  <si>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</si>
  <si>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</si>
  <si>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</si>
  <si>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</si>
  <si>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</si>
  <si>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</si>
  <si>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</si>
  <si>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</si>
  <si>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</si>
  <si>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</si>
  <si>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</si>
  <si>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</si>
  <si>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</si>
  <si>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</si>
  <si>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</si>
  <si>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</si>
  <si>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</si>
  <si>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</si>
  <si>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</si>
  <si>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</si>
  <si>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</si>
  <si>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</si>
  <si>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</si>
  <si>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</si>
  <si>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</si>
  <si>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</si>
  <si>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</si>
  <si>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</si>
  <si>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</si>
  <si>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</si>
  <si>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</si>
  <si>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</si>
  <si>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</si>
  <si>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</si>
  <si>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</si>
  <si>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</si>
  <si>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</si>
  <si>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</si>
  <si>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</si>
  <si>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</si>
  <si>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</si>
  <si>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</si>
  <si>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</si>
  <si>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</si>
  <si>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</si>
  <si>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</si>
  <si>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</si>
  <si>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</si>
  <si>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</si>
  <si>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</si>
  <si>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</si>
  <si>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</si>
  <si>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</si>
  <si>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</si>
  <si>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</si>
  <si>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</si>
  <si>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</si>
  <si>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</si>
  <si>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</si>
  <si>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</si>
  <si>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</si>
  <si>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</si>
  <si>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</si>
  <si>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</si>
  <si>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</si>
  <si>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</si>
  <si>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</si>
  <si>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</si>
  <si>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</si>
  <si>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</si>
  <si>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</si>
  <si>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</si>
  <si>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</si>
  <si>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</si>
  <si>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</si>
  <si>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</si>
  <si>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</si>
  <si>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</si>
  <si>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</si>
  <si>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</si>
  <si>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</si>
  <si>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</si>
  <si>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</si>
  <si>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</si>
  <si>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</si>
  <si>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</si>
  <si>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</si>
  <si>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</si>
  <si>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</si>
  <si>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</si>
  <si>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</si>
  <si>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</si>
  <si>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</si>
  <si>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</si>
  <si>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</si>
  <si>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</si>
  <si>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</si>
  <si>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</si>
  <si>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</si>
  <si>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</si>
  <si>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</si>
  <si>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</si>
  <si>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</si>
  <si>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</si>
  <si>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</si>
  <si>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</si>
  <si>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</si>
  <si>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</si>
  <si>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</si>
  <si>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</si>
  <si>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</si>
  <si>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</si>
  <si>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</si>
  <si>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</si>
  <si>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</si>
  <si>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</si>
  <si>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</si>
  <si>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</si>
  <si>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</si>
  <si>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</si>
  <si>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</si>
  <si>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</si>
  <si>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</si>
  <si>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</si>
  <si>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</si>
  <si>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</si>
  <si>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</si>
  <si>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</si>
  <si>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</si>
  <si>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</si>
  <si>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</si>
  <si>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</si>
  <si>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</si>
  <si>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</si>
  <si>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</si>
  <si>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</si>
  <si>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</si>
  <si>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</si>
  <si>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</si>
  <si>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</si>
  <si>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</si>
  <si>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</si>
  <si>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</si>
  <si>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</si>
  <si>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</si>
  <si>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</si>
  <si>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</si>
  <si>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</si>
  <si>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</si>
  <si>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</si>
  <si>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</si>
  <si>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</si>
  <si>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</si>
  <si>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</si>
  <si>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</si>
  <si>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</si>
  <si>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</si>
  <si>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</si>
  <si>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</si>
  <si>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</si>
  <si>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</si>
  <si>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</si>
  <si>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</si>
  <si>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</si>
  <si>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</si>
  <si>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</si>
  <si>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</si>
  <si>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</si>
  <si>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</si>
  <si>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</si>
  <si>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</si>
  <si>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</si>
  <si>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</si>
  <si>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</si>
  <si>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</si>
  <si>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</si>
  <si>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</si>
  <si>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</si>
  <si>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</si>
  <si>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</si>
  <si>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</si>
  <si>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</si>
  <si>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</si>
  <si>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</si>
  <si>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</si>
  <si>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</si>
  <si>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</si>
  <si>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</si>
  <si>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</si>
  <si>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</si>
  <si>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</si>
  <si>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</si>
  <si>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</si>
  <si>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</si>
  <si>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</si>
  <si>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</si>
  <si>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</si>
  <si>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</si>
  <si>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</si>
  <si>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</si>
  <si>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</si>
  <si>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</si>
  <si>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</si>
  <si>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</si>
  <si>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</si>
  <si>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</si>
  <si>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</si>
  <si>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</si>
  <si>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</si>
  <si>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</si>
  <si>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</si>
  <si>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</si>
  <si>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</si>
  <si>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</si>
  <si>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</si>
  <si>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</si>
  <si>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</si>
  <si>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</si>
  <si>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</si>
  <si>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</si>
  <si>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</si>
  <si>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</si>
  <si>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</si>
  <si>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</si>
  <si>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</si>
  <si>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</si>
  <si>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</si>
  <si>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</si>
  <si>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</si>
  <si>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</si>
  <si>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</si>
  <si>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</si>
  <si>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</si>
  <si>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</si>
  <si>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</si>
  <si>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</si>
  <si>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</si>
  <si>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</si>
  <si>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</si>
  <si>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</si>
  <si>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</si>
  <si>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</si>
  <si>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</si>
  <si>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</si>
  <si>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</si>
  <si>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</si>
  <si>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</si>
  <si>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</si>
  <si>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</si>
  <si>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</si>
  <si>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</si>
  <si>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</si>
  <si>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</si>
  <si>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</si>
  <si>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</si>
  <si>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</si>
  <si>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</si>
  <si>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</si>
  <si>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</si>
  <si>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</si>
  <si>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</si>
  <si>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</si>
  <si>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</si>
  <si>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</si>
  <si>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</si>
  <si>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</si>
  <si>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</si>
  <si>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</si>
  <si>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</si>
  <si>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</si>
  <si>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</si>
  <si>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</si>
  <si>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</si>
  <si>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</si>
  <si>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</si>
  <si>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</si>
  <si>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</si>
  <si>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</si>
  <si>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</si>
  <si>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</si>
  <si>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</si>
  <si>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</si>
  <si>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</si>
  <si>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</si>
  <si>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</si>
  <si>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</si>
  <si>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</si>
  <si>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</si>
  <si>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</si>
  <si>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</si>
  <si>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</si>
  <si>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</si>
  <si>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</si>
  <si>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</si>
  <si>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</si>
  <si>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</si>
  <si>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</si>
  <si>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</si>
  <si>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</si>
  <si>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</si>
  <si>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</si>
  <si>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</si>
  <si>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</si>
  <si>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</si>
  <si>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</si>
  <si>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</si>
  <si>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</si>
  <si>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</si>
  <si>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</si>
  <si>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</si>
  <si>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</si>
  <si>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</si>
  <si>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</si>
  <si>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</si>
  <si>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</si>
  <si>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</si>
  <si>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</si>
  <si>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</si>
  <si>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</si>
  <si>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</si>
  <si>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</si>
  <si>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</si>
  <si>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</si>
  <si>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</si>
  <si>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</si>
  <si>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</si>
  <si>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</si>
  <si>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</si>
  <si>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</si>
  <si>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</si>
  <si>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</si>
  <si>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</si>
  <si>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</si>
  <si>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</si>
  <si>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</si>
  <si>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</si>
  <si>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</si>
  <si>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</si>
  <si>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</si>
  <si>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</si>
  <si>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</si>
  <si>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</si>
  <si>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</si>
  <si>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</si>
  <si>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</si>
  <si>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</si>
  <si>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</si>
  <si>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</si>
  <si>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</si>
  <si>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</si>
  <si>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</si>
  <si>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</si>
  <si>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</si>
  <si>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</si>
  <si>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</si>
  <si>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</si>
  <si>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</si>
  <si>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</si>
  <si>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</si>
  <si>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</si>
  <si>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</si>
  <si>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</si>
  <si>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</si>
  <si>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</si>
  <si>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</si>
  <si>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</si>
  <si>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</si>
  <si>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</si>
  <si>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</si>
  <si>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</si>
  <si>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</si>
  <si>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</si>
  <si>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</si>
  <si>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</si>
  <si>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</si>
  <si>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</si>
  <si>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</si>
  <si>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</si>
  <si>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</si>
  <si>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</si>
  <si>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</si>
  <si>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</si>
  <si>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</si>
  <si>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</si>
  <si>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</si>
  <si>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</si>
  <si>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</si>
  <si>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</si>
  <si>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</si>
  <si>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</si>
  <si>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</si>
  <si>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</si>
  <si>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</si>
  <si>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</si>
  <si>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</si>
  <si>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</si>
  <si>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</si>
  <si>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</si>
  <si>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</si>
  <si>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</si>
  <si>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</si>
  <si>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</si>
  <si>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</si>
  <si>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</si>
  <si>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</si>
  <si>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</si>
  <si>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</si>
  <si>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</si>
  <si>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</si>
  <si>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</si>
  <si>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</si>
  <si>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</si>
  <si>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</si>
  <si>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</si>
  <si>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</si>
  <si>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</si>
  <si>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</si>
  <si>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</si>
  <si>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</si>
  <si>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</si>
  <si>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</si>
  <si>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</si>
  <si>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</si>
  <si>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</si>
  <si>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</si>
  <si>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</si>
  <si>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</si>
  <si>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</si>
  <si>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</si>
  <si>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</si>
  <si>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</si>
  <si>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</si>
  <si>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</si>
  <si>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</si>
  <si>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</si>
  <si>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</si>
  <si>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</si>
  <si>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</si>
  <si>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</si>
  <si>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</si>
  <si>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</si>
  <si>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</si>
  <si>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</si>
  <si>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</si>
  <si>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</si>
  <si>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</si>
  <si>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</si>
  <si>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</si>
  <si>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</si>
  <si>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</si>
  <si>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</si>
  <si>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</si>
  <si>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</si>
  <si>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</si>
  <si>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</si>
  <si>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</si>
  <si>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</si>
  <si>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</si>
  <si>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</si>
  <si>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</si>
  <si>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</si>
  <si>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</si>
  <si>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</si>
  <si>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</si>
  <si>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</si>
  <si>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</si>
  <si>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</si>
  <si>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</si>
  <si>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</si>
  <si>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</si>
  <si>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</si>
  <si>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</si>
  <si>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</si>
  <si>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</si>
  <si>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</si>
  <si>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</si>
  <si>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</si>
  <si>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</si>
  <si>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</si>
  <si>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</si>
  <si>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</si>
  <si>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</si>
  <si>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</si>
  <si>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</si>
  <si>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</si>
  <si>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</si>
  <si>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</si>
  <si>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</si>
  <si>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</si>
  <si>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</si>
  <si>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</si>
  <si>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</si>
  <si>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</si>
  <si>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</si>
  <si>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</si>
  <si>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</si>
  <si>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</si>
  <si>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</si>
  <si>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</si>
  <si>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</si>
  <si>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</si>
  <si>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</si>
  <si>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</si>
  <si>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</si>
  <si>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</si>
  <si>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</si>
  <si>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</si>
  <si>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</si>
  <si>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</si>
  <si>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</si>
  <si>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</si>
  <si>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</si>
  <si>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</si>
  <si>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</si>
  <si>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</si>
  <si>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</si>
  <si>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</si>
  <si>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</si>
  <si>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</si>
  <si>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</si>
  <si>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</si>
  <si>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</si>
  <si>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</si>
  <si>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</si>
  <si>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</si>
  <si>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</si>
  <si>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</si>
  <si>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</si>
  <si>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</si>
  <si>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</si>
  <si>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</si>
  <si>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</si>
  <si>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</si>
  <si>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</si>
  <si>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</si>
  <si>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</si>
  <si>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</si>
  <si>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</si>
  <si>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</si>
  <si>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</si>
  <si>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</si>
  <si>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</si>
  <si>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</si>
  <si>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</si>
  <si>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</si>
  <si>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</si>
  <si>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</si>
  <si>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</si>
  <si>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</si>
  <si>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</si>
  <si>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</si>
  <si>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</si>
  <si>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</si>
  <si>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</si>
  <si>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</si>
  <si>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</si>
  <si>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</si>
  <si>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</si>
  <si>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</si>
  <si>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</si>
  <si>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</si>
  <si>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</si>
  <si>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</si>
  <si>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</si>
  <si>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</si>
  <si>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</si>
  <si>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</si>
  <si>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</si>
  <si>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</si>
  <si>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</si>
  <si>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</si>
  <si>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</si>
  <si>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</si>
  <si>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</si>
  <si>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</si>
  <si>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</si>
  <si>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</si>
  <si>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</si>
  <si>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</si>
  <si>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</si>
  <si>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</si>
  <si>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</si>
  <si>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</si>
  <si>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</si>
  <si>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</si>
  <si>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</si>
  <si>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</si>
  <si>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</si>
  <si>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</si>
  <si>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</si>
  <si>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</si>
  <si>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</si>
  <si>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</si>
  <si>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</si>
  <si>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</si>
  <si>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</si>
  <si>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</si>
  <si>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</si>
  <si>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</si>
  <si>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</si>
  <si>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</si>
  <si>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</si>
  <si>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</si>
  <si>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</si>
  <si>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</si>
  <si>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</si>
  <si>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</si>
  <si>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</si>
  <si>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</si>
  <si>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</si>
  <si>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</si>
  <si>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</si>
  <si>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</si>
  <si>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</si>
  <si>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</si>
  <si>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</si>
  <si>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</si>
  <si>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</si>
  <si>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</si>
  <si>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</si>
  <si>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</si>
  <si>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</si>
  <si>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</si>
  <si>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</si>
  <si>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</si>
  <si>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</si>
  <si>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</si>
  <si>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</si>
  <si>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</si>
  <si>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</si>
  <si>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</si>
  <si>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</si>
  <si>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</si>
  <si>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</si>
  <si>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</si>
  <si>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</si>
  <si>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</si>
  <si>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</si>
  <si>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</si>
  <si>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</si>
  <si>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</si>
  <si>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</si>
  <si>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</si>
  <si>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</si>
  <si>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</si>
  <si>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</si>
  <si>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</si>
  <si>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</si>
  <si>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</si>
  <si>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</si>
  <si>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</si>
  <si>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</si>
  <si>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</si>
  <si>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</si>
  <si>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</si>
  <si>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</si>
  <si>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</si>
  <si>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</si>
  <si>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</si>
  <si>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</si>
  <si>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</si>
  <si>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</si>
  <si>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</si>
  <si>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</si>
  <si>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</si>
  <si>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</si>
  <si>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</si>
  <si>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</si>
  <si>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</si>
  <si>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</si>
  <si>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</si>
  <si>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</si>
  <si>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</si>
  <si>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</si>
  <si>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</si>
  <si>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</si>
  <si>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</si>
  <si>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</si>
  <si>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</si>
  <si>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</si>
  <si>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</si>
  <si>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</si>
  <si>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</si>
  <si>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</si>
  <si>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</si>
  <si>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</si>
  <si>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</si>
  <si>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</si>
  <si>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</si>
  <si>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</si>
  <si>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</si>
  <si>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</si>
  <si>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</si>
  <si>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</si>
  <si>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</si>
  <si>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</si>
  <si>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</si>
  <si>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</si>
  <si>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</si>
  <si>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</si>
  <si>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</si>
  <si>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</si>
  <si>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</si>
  <si>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</si>
  <si>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</si>
  <si>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</si>
  <si>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</si>
  <si>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</si>
  <si>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</si>
  <si>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</si>
  <si>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</si>
  <si>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</si>
  <si>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</si>
  <si>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</si>
  <si>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</si>
  <si>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</si>
  <si>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</si>
  <si>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</si>
  <si>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</si>
  <si>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</si>
  <si>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</si>
  <si>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</si>
  <si>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</si>
  <si>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</si>
  <si>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</si>
  <si>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</si>
  <si>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</si>
  <si>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</si>
  <si>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</si>
  <si>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</si>
  <si>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</si>
  <si>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</si>
  <si>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</si>
  <si>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</si>
  <si>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</si>
  <si>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</si>
  <si>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</si>
  <si>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</si>
  <si>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</si>
  <si>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</si>
  <si>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</si>
  <si>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</si>
  <si>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</si>
  <si>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</si>
  <si>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</si>
  <si>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</si>
  <si>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</si>
  <si>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</si>
  <si>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</si>
  <si>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</si>
  <si>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</si>
  <si>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</si>
  <si>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</si>
  <si>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</si>
  <si>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</si>
  <si>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</si>
  <si>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</si>
  <si>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</si>
  <si>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</si>
  <si>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</si>
  <si>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</si>
  <si>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</si>
  <si>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</si>
  <si>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</si>
  <si>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</si>
  <si>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</si>
  <si>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</si>
  <si>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</si>
  <si>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</si>
  <si>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</si>
  <si>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</si>
  <si>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</si>
  <si>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</si>
  <si>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</si>
  <si>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</si>
  <si>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</si>
  <si>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</si>
  <si>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</si>
  <si>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</si>
  <si>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</si>
  <si>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</si>
  <si>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</si>
  <si>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</si>
  <si>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</si>
  <si>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</si>
  <si>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</si>
  <si>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</si>
  <si>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</si>
  <si>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</si>
  <si>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</si>
  <si>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</si>
  <si>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</si>
  <si>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</si>
  <si>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</si>
  <si>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</si>
  <si>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</si>
  <si>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</si>
  <si>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</si>
  <si>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</si>
  <si>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</si>
  <si>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</si>
  <si>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</si>
  <si>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</si>
  <si>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</si>
  <si>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</si>
  <si>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</si>
  <si>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</si>
  <si>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</si>
  <si>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</si>
  <si>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</si>
  <si>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</si>
  <si>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</si>
  <si>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</si>
  <si>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</si>
  <si>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</si>
  <si>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</si>
  <si>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</si>
  <si>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</si>
  <si>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</si>
  <si>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</si>
  <si>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</si>
  <si>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</si>
  <si>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</si>
  <si>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</si>
  <si>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</si>
  <si>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</si>
  <si>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</si>
  <si>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</si>
  <si>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</si>
  <si>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</si>
  <si>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</si>
  <si>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</si>
  <si>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</si>
  <si>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</si>
  <si>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</si>
  <si>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</si>
  <si>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</si>
  <si>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</si>
  <si>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</si>
  <si>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</si>
  <si>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</si>
  <si>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</si>
  <si>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</si>
  <si>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</si>
  <si>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</si>
  <si>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</si>
  <si>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</si>
  <si>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</si>
  <si>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</si>
  <si>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</si>
  <si>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</si>
  <si>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</si>
  <si>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</si>
  <si>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</si>
  <si>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</si>
  <si>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</si>
  <si>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</si>
  <si>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</si>
  <si>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</si>
  <si>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</si>
  <si>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</si>
  <si>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</si>
  <si>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</si>
  <si>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</si>
  <si>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</si>
  <si>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</si>
  <si>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</si>
  <si>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</si>
  <si>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</si>
  <si>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</si>
  <si>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</si>
  <si>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</si>
  <si>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</si>
  <si>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</si>
  <si>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</si>
  <si>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</si>
  <si>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</si>
  <si>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</si>
  <si>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</si>
  <si>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</si>
  <si>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</si>
  <si>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</si>
  <si>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</si>
  <si>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</si>
  <si>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</si>
  <si>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</si>
  <si>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</si>
  <si>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</si>
  <si>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</si>
  <si>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</si>
  <si>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</si>
  <si>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</si>
  <si>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</si>
  <si>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</si>
  <si>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</si>
  <si>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</si>
  <si>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</si>
  <si>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</si>
  <si>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</si>
  <si>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</si>
  <si>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</si>
  <si>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</si>
  <si>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</si>
  <si>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</si>
  <si>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</si>
  <si>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</si>
  <si>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</si>
  <si>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</si>
  <si>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</si>
  <si>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</si>
  <si>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</si>
  <si>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</si>
  <si>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</si>
  <si>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</si>
  <si>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</si>
  <si>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</si>
  <si>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</si>
  <si>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</si>
  <si>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</si>
  <si>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</si>
  <si>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</si>
  <si>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</si>
  <si>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</si>
  <si>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</si>
  <si>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</si>
  <si>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</si>
  <si>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</si>
  <si>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</si>
  <si>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</si>
  <si>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</si>
  <si>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</si>
  <si>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</si>
  <si>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</si>
  <si>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</si>
  <si>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</si>
  <si>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</si>
  <si>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</si>
  <si>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</si>
  <si>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</si>
  <si>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</si>
  <si>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</si>
  <si>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</si>
  <si>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</si>
  <si>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</si>
  <si>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</si>
  <si>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</si>
  <si>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</si>
  <si>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</si>
  <si>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</si>
  <si>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</si>
  <si>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</si>
  <si>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</si>
  <si>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</si>
  <si>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</si>
  <si>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</si>
  <si>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</si>
  <si>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</si>
  <si>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</si>
  <si>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</si>
  <si>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</si>
  <si>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</si>
  <si>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</si>
  <si>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</si>
  <si>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</si>
  <si>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</si>
  <si>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</si>
  <si>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</si>
  <si>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</si>
  <si>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</si>
  <si>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</si>
  <si>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</si>
  <si>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</si>
  <si>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</si>
  <si>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</si>
  <si>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</si>
  <si>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</si>
  <si>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</si>
  <si>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</si>
  <si>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</si>
  <si>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</si>
  <si>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</si>
  <si>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</si>
  <si>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</si>
  <si>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</si>
  <si>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</si>
  <si>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</si>
  <si>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</si>
  <si>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</si>
  <si>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</si>
  <si>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</si>
  <si>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</si>
  <si>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</si>
  <si>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</si>
  <si>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</si>
  <si>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</si>
  <si>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</si>
  <si>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</si>
  <si>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</si>
  <si>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</si>
  <si>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</si>
  <si>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</si>
  <si>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</si>
  <si>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</si>
  <si>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</si>
  <si>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</si>
  <si>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</si>
  <si>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</si>
  <si>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</si>
  <si>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</si>
  <si>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</si>
  <si>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</si>
  <si>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</si>
  <si>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</si>
  <si>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</si>
  <si>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</si>
  <si>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</si>
  <si>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</si>
  <si>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</si>
  <si>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</si>
  <si>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</si>
  <si>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</si>
  <si>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</si>
  <si>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</si>
  <si>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</si>
  <si>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</si>
  <si>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</si>
  <si>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</si>
  <si>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</si>
  <si>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</si>
  <si>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</si>
  <si>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</si>
  <si>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</si>
  <si>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</si>
  <si>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</si>
  <si>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</si>
  <si>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</si>
  <si>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</si>
  <si>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</si>
  <si>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</si>
  <si>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</si>
  <si>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</si>
  <si>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</si>
  <si>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</si>
  <si>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</si>
  <si>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</si>
  <si>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</si>
  <si>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</si>
  <si>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</si>
  <si>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</si>
  <si>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</si>
  <si>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</si>
  <si>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</si>
  <si>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</si>
  <si>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</si>
  <si>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</si>
  <si>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</si>
  <si>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</si>
  <si>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</si>
  <si>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</si>
  <si>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</si>
  <si>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</si>
  <si>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</si>
  <si>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</si>
  <si>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</si>
  <si>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</si>
  <si>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</si>
  <si>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</si>
  <si>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</si>
  <si>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</si>
  <si>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</si>
  <si>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</si>
  <si>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</si>
  <si>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</si>
  <si>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</si>
  <si>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</si>
  <si>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</si>
  <si>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</si>
  <si>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</si>
  <si>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</si>
  <si>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</si>
  <si>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</si>
  <si>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</si>
  <si>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</si>
  <si>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</si>
  <si>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</si>
  <si>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</si>
  <si>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</si>
  <si>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</si>
  <si>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</si>
  <si>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</si>
  <si>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</si>
  <si>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</si>
  <si>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</si>
  <si>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</si>
  <si>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</si>
  <si>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</si>
  <si>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</si>
  <si>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</si>
  <si>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</si>
  <si>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</si>
  <si>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</si>
  <si>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</si>
  <si>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</si>
  <si>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</si>
  <si>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</si>
  <si>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</si>
  <si>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</si>
  <si>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</si>
  <si>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</si>
  <si>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</si>
  <si>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</si>
  <si>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</si>
  <si>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</si>
  <si>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</si>
  <si>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</si>
  <si>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</si>
  <si>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</si>
  <si>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</si>
  <si>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</si>
  <si>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</si>
  <si>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</si>
  <si>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</si>
  <si>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</si>
  <si>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</si>
  <si>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</si>
  <si>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</si>
  <si>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</si>
  <si>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</si>
  <si>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</si>
  <si>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</si>
  <si>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</si>
  <si>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</si>
  <si>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</si>
  <si>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</si>
  <si>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</si>
  <si>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</si>
  <si>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</si>
  <si>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</si>
  <si>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</si>
  <si>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</si>
  <si>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</si>
  <si>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</si>
  <si>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</si>
  <si>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</si>
  <si>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</si>
  <si>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</si>
  <si>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</si>
  <si>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</si>
  <si>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</si>
  <si>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</si>
  <si>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</si>
  <si>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</si>
  <si>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</si>
  <si>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</si>
  <si>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</si>
  <si>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</si>
  <si>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</si>
  <si>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</si>
  <si>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</si>
  <si>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</si>
  <si>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</si>
  <si>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</si>
  <si>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</si>
  <si>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</si>
  <si>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</si>
  <si>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</si>
  <si>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</si>
  <si>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</si>
  <si>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</si>
  <si>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</si>
  <si>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</si>
  <si>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</si>
  <si>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</si>
  <si>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</si>
  <si>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</si>
  <si>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</si>
  <si>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</si>
  <si>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</si>
  <si>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</si>
  <si>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</si>
  <si>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</si>
  <si>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</si>
  <si>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</si>
  <si>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</si>
  <si>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</si>
  <si>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</si>
  <si>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</si>
  <si>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</si>
  <si>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</si>
  <si>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</si>
  <si>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</si>
  <si>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</si>
  <si>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</si>
  <si>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</si>
  <si>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</si>
  <si>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</si>
  <si>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</si>
  <si>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</si>
  <si>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</si>
  <si>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</si>
  <si>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</si>
  <si>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</si>
  <si>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</si>
  <si>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</si>
  <si>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</si>
  <si>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</si>
  <si>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</si>
  <si>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</si>
  <si>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</si>
  <si>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</si>
  <si>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</si>
  <si>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</si>
  <si>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</si>
  <si>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</si>
  <si>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</si>
  <si>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</si>
  <si>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</si>
  <si>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</si>
  <si>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</si>
  <si>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</si>
  <si>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</si>
  <si>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</si>
  <si>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</si>
  <si>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</si>
  <si>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</si>
  <si>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</si>
  <si>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</si>
  <si>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</si>
  <si>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</si>
  <si>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</si>
  <si>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</si>
  <si>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</si>
  <si>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</si>
  <si>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</si>
  <si>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</si>
  <si>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</si>
  <si>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</si>
  <si>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</si>
  <si>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</si>
  <si>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</si>
  <si>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</si>
  <si>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</si>
  <si>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</si>
  <si>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</si>
  <si>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</si>
  <si>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</si>
  <si>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</si>
  <si>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</si>
  <si>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</si>
  <si>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</si>
  <si>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</si>
  <si>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</si>
  <si>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</si>
  <si>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</si>
  <si>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</si>
  <si>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</si>
  <si>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</si>
  <si>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</si>
  <si>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</si>
  <si>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</si>
  <si>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</si>
  <si>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</si>
  <si>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</si>
  <si>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</si>
  <si>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</si>
  <si>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</si>
  <si>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</si>
  <si>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</si>
  <si>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</si>
  <si>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</si>
  <si>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</si>
  <si>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</si>
  <si>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</si>
  <si>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</si>
  <si>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</si>
  <si>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</si>
  <si>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</si>
  <si>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</si>
  <si>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</si>
  <si>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</si>
  <si>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</si>
  <si>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</si>
  <si>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</si>
  <si>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</si>
  <si>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</si>
  <si>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</si>
  <si>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</si>
  <si>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</si>
  <si>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</si>
  <si>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</si>
  <si>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</si>
  <si>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</si>
  <si>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</si>
  <si>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</si>
  <si>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</si>
  <si>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</si>
  <si>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</si>
  <si>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</si>
  <si>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</si>
  <si>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</si>
  <si>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</si>
  <si>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</si>
  <si>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</si>
  <si>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</si>
  <si>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</si>
  <si>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</si>
  <si>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</si>
  <si>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</si>
  <si>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</si>
  <si>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</si>
  <si>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</si>
  <si>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</si>
  <si>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</si>
  <si>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</si>
  <si>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</si>
  <si>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</si>
  <si>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</si>
  <si>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</si>
  <si>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</si>
  <si>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</si>
  <si>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</si>
  <si>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</si>
  <si>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</si>
  <si>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</si>
  <si>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</si>
  <si>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</si>
  <si>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</si>
  <si>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</si>
  <si>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</si>
  <si>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</si>
  <si>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</si>
  <si>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</si>
  <si>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</si>
  <si>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</si>
  <si>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</si>
  <si>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</si>
  <si>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</si>
  <si>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</si>
  <si>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</si>
  <si>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</si>
  <si>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</si>
  <si>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</si>
  <si>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</si>
  <si>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</si>
  <si>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</si>
  <si>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</si>
  <si>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</si>
  <si>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</si>
  <si>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</si>
  <si>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</si>
  <si>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</si>
  <si>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</si>
  <si>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</si>
  <si>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</si>
  <si>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</si>
  <si>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</si>
  <si>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</si>
  <si>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</si>
  <si>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</si>
  <si>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</si>
  <si>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</si>
  <si>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</si>
  <si>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</si>
  <si>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</si>
  <si>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</si>
  <si>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</si>
  <si>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</si>
  <si>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</si>
  <si>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</si>
  <si>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</si>
  <si>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</si>
  <si>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</si>
  <si>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</si>
  <si>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</si>
  <si>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</si>
  <si>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</si>
  <si>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</si>
  <si>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</si>
  <si>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</si>
  <si>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</si>
  <si>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</si>
  <si>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</si>
  <si>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</si>
  <si>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</si>
  <si>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</si>
  <si>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</si>
  <si>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</si>
  <si>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</si>
  <si>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</si>
  <si>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</si>
  <si>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</si>
  <si>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</si>
  <si>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</si>
  <si>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</si>
  <si>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</si>
  <si>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</si>
  <si>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</si>
  <si>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</si>
  <si>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</si>
  <si>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</si>
  <si>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</si>
  <si>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</si>
  <si>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</si>
  <si>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</si>
  <si>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</si>
  <si>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</si>
  <si>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</si>
  <si>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</si>
  <si>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</si>
  <si>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</si>
  <si>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</si>
  <si>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</si>
  <si>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</si>
  <si>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</si>
  <si>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</si>
  <si>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</si>
  <si>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</si>
  <si>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</si>
  <si>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</si>
  <si>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</si>
  <si>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</si>
  <si>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</si>
  <si>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</si>
  <si>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</si>
  <si>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</si>
  <si>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</si>
  <si>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</si>
  <si>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</si>
  <si>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</si>
  <si>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</si>
  <si>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</si>
  <si>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</si>
  <si>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</si>
  <si>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</si>
  <si>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</si>
  <si>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</si>
  <si>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</si>
  <si>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</si>
  <si>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</si>
  <si>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</si>
  <si>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</si>
  <si>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</si>
  <si>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</si>
  <si>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</si>
  <si>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</si>
  <si>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</si>
  <si>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</si>
  <si>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</si>
  <si>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</si>
  <si>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</si>
  <si>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</si>
  <si>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</si>
  <si>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</si>
  <si>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</si>
  <si>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</si>
  <si>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</si>
  <si>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</si>
  <si>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</si>
  <si>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</si>
  <si>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</si>
  <si>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</si>
  <si>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</si>
  <si>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</si>
  <si>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</si>
  <si>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</si>
  <si>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</si>
  <si>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</si>
  <si>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</si>
  <si>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</si>
  <si>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</si>
  <si>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</si>
  <si>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</si>
  <si>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</si>
  <si>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</si>
  <si>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</si>
  <si>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</si>
  <si>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</si>
  <si>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</si>
  <si>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</si>
  <si>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</si>
  <si>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</si>
  <si>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</si>
  <si>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</si>
  <si>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</si>
  <si>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</si>
  <si>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</si>
  <si>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</si>
  <si>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</si>
  <si>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</si>
  <si>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</si>
  <si>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</si>
  <si>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</si>
  <si>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</si>
  <si>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</si>
  <si>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</si>
  <si>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</si>
  <si>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</si>
  <si>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</si>
  <si>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</si>
  <si>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</si>
  <si>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</si>
  <si>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</si>
  <si>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</si>
  <si>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</si>
  <si>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</si>
  <si>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</si>
  <si>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</si>
  <si>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</si>
  <si>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</si>
  <si>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</si>
  <si>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</si>
  <si>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</si>
  <si>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</si>
  <si>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</si>
  <si>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</si>
  <si>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</si>
  <si>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</si>
  <si>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</si>
  <si>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</si>
  <si>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</si>
  <si>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</si>
  <si>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</si>
  <si>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</si>
  <si>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</si>
  <si>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</si>
  <si>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</si>
  <si>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</si>
  <si>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</si>
  <si>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</si>
  <si>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</si>
  <si>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</si>
  <si>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</si>
  <si>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</si>
  <si>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</si>
  <si>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</si>
  <si>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</si>
  <si>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</si>
  <si>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</si>
  <si>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</si>
  <si>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</si>
  <si>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</si>
  <si>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</si>
  <si>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</si>
  <si>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</si>
  <si>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</si>
  <si>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</si>
  <si>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</si>
  <si>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</si>
  <si>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</si>
  <si>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</si>
  <si>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</si>
  <si>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</si>
  <si>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</si>
  <si>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</si>
  <si>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</si>
  <si>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</si>
  <si>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</si>
  <si>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</si>
  <si>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</si>
  <si>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</si>
  <si>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</si>
  <si>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</si>
  <si>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</si>
  <si>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</si>
  <si>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</si>
  <si>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</si>
  <si>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</si>
  <si>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</si>
  <si>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</si>
  <si>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</si>
  <si>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</si>
  <si>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</si>
  <si>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</si>
  <si>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</si>
  <si>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</si>
  <si>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</si>
  <si>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</si>
  <si>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</si>
  <si>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</si>
  <si>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</si>
  <si>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</si>
  <si>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</si>
  <si>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</si>
  <si>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</si>
  <si>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</si>
  <si>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</si>
  <si>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</si>
  <si>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</si>
  <si>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</si>
  <si>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</si>
  <si>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</si>
  <si>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</si>
  <si>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</si>
  <si>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</si>
  <si>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</si>
  <si>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</si>
  <si>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</si>
  <si>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</si>
  <si>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</si>
  <si>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</si>
  <si>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</si>
  <si>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</si>
  <si>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</si>
  <si>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</si>
  <si>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</si>
  <si>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</si>
  <si>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</si>
  <si>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</si>
  <si>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</si>
  <si>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</si>
  <si>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</si>
  <si>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</si>
  <si>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</si>
  <si>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</si>
  <si>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</si>
  <si>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</si>
  <si>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</si>
  <si>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</si>
  <si>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</si>
  <si>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</si>
  <si>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</si>
  <si>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</si>
  <si>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</si>
  <si>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</si>
  <si>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</si>
  <si>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</si>
  <si>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</si>
  <si>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</si>
  <si>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</si>
  <si>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</si>
  <si>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</si>
  <si>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</si>
  <si>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</si>
  <si>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</si>
  <si>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</si>
  <si>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</si>
  <si>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</si>
  <si>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</si>
  <si>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</si>
  <si>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</si>
  <si>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</si>
  <si>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</si>
  <si>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</si>
  <si>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</si>
  <si>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</si>
  <si>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</si>
  <si>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</si>
  <si>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</si>
  <si>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</si>
  <si>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</si>
  <si>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</si>
  <si>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</si>
  <si>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</si>
  <si>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</si>
  <si>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</si>
  <si>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</si>
  <si>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</si>
  <si>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</si>
  <si>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</si>
  <si>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</si>
  <si>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</si>
  <si>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</si>
  <si>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</si>
  <si>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</si>
  <si>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</si>
  <si>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</si>
  <si>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</si>
  <si>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</si>
  <si>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</si>
  <si>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</si>
  <si>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</si>
  <si>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</si>
  <si>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</si>
  <si>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</si>
  <si>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</si>
  <si>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</si>
  <si>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</si>
  <si>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</si>
  <si>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</si>
  <si>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</si>
  <si>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</si>
  <si>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</si>
  <si>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</si>
  <si>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</si>
  <si>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</si>
  <si>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</si>
  <si>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</si>
  <si>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</si>
  <si>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</si>
  <si>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</si>
  <si>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</si>
  <si>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</si>
  <si>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</si>
  <si>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</si>
  <si>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</si>
  <si>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</si>
  <si>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</si>
  <si>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</si>
  <si>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</si>
  <si>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</si>
  <si>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</si>
  <si>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</si>
  <si>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</si>
  <si>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</si>
  <si>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</si>
  <si>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</si>
  <si>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</si>
  <si>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</si>
  <si>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</si>
  <si>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</si>
  <si>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</si>
  <si>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</si>
  <si>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</si>
  <si>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</si>
  <si>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</si>
  <si>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</si>
  <si>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</si>
  <si>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</si>
  <si>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</si>
  <si>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</si>
  <si>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</si>
  <si>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</si>
  <si>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</si>
  <si>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</si>
  <si>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</si>
  <si>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</si>
  <si>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</si>
  <si>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</si>
  <si>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</si>
  <si>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</si>
  <si>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</si>
  <si>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</si>
  <si>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</si>
  <si>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</si>
  <si>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</si>
  <si>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</si>
  <si>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</si>
  <si>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</si>
  <si>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</si>
  <si>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</si>
  <si>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</si>
  <si>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</si>
  <si>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</si>
  <si>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</si>
  <si>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</si>
  <si>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</si>
  <si>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</si>
  <si>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</si>
  <si>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</si>
  <si>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</si>
  <si>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</si>
  <si>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</si>
  <si>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</si>
  <si>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</si>
  <si>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</si>
  <si>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</si>
  <si>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</si>
  <si>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</si>
  <si>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</si>
  <si>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</si>
  <si>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</si>
  <si>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</si>
  <si>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</si>
  <si>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</si>
  <si>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</si>
  <si>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</si>
  <si>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</si>
  <si>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</si>
  <si>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</si>
  <si>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</si>
  <si>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</si>
  <si>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</si>
  <si>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</si>
  <si>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</si>
  <si>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</si>
  <si>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</si>
  <si>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</si>
  <si>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</si>
  <si>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</si>
  <si>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</si>
  <si>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</si>
  <si>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</si>
  <si>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</si>
  <si>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</si>
  <si>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</si>
  <si>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</si>
  <si>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</si>
  <si>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</si>
  <si>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</si>
  <si>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</si>
  <si>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</si>
  <si>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</si>
  <si>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</si>
  <si>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</si>
  <si>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</si>
  <si>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</si>
  <si>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</si>
  <si>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</si>
  <si>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</si>
  <si>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</si>
  <si>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</si>
  <si>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</si>
  <si>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</si>
  <si>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</si>
  <si>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</si>
  <si>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</si>
  <si>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</si>
  <si>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</si>
  <si>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</si>
  <si>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</si>
  <si>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</si>
  <si>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</si>
  <si>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</si>
  <si>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</si>
  <si>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</si>
  <si>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</si>
  <si>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</si>
  <si>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</si>
  <si>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</si>
  <si>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</si>
  <si>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</si>
  <si>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</si>
  <si>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</si>
  <si>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</si>
  <si>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</si>
  <si>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</si>
  <si>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</si>
  <si>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</si>
  <si>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</si>
  <si>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</si>
  <si>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</si>
  <si>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</si>
  <si>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</si>
  <si>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</si>
  <si>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</si>
  <si>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</si>
  <si>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</si>
  <si>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</si>
  <si>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</si>
  <si>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</si>
  <si>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</si>
  <si>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</si>
  <si>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</si>
  <si>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</si>
  <si>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</si>
  <si>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</si>
  <si>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</si>
  <si>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</si>
  <si>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</si>
  <si>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</si>
  <si>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</si>
  <si>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</si>
  <si>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</si>
  <si>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</si>
  <si>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</si>
  <si>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</si>
  <si>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</si>
  <si>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</si>
  <si>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</si>
  <si>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</si>
  <si>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</si>
  <si>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</si>
  <si>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</si>
  <si>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</si>
  <si>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</si>
  <si>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</si>
  <si>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</si>
  <si>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</si>
  <si>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</si>
  <si>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</si>
  <si>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</si>
  <si>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</si>
  <si>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</si>
  <si>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</si>
  <si>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</si>
  <si>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</si>
  <si>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</si>
  <si>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</si>
  <si>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</si>
  <si>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</si>
  <si>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</si>
  <si>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</si>
  <si>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</si>
  <si>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</si>
  <si>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</si>
  <si>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</si>
  <si>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</si>
  <si>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</si>
  <si>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</si>
  <si>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</si>
  <si>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</si>
  <si>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</si>
  <si>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</si>
  <si>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</si>
  <si>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</si>
  <si>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</si>
  <si>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</si>
  <si>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</si>
  <si>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</si>
  <si>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</si>
  <si>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</si>
  <si>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</si>
  <si>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</si>
  <si>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</si>
  <si>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</si>
  <si>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</si>
  <si>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</si>
  <si>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</si>
  <si>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</si>
  <si>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</si>
  <si>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</si>
  <si>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</si>
  <si>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</si>
  <si>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</si>
  <si>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</si>
  <si>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</si>
  <si>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</si>
  <si>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</si>
  <si>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</si>
  <si>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</si>
  <si>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</si>
  <si>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</si>
  <si>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</si>
  <si>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</si>
  <si>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</si>
  <si>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</si>
  <si>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</si>
  <si>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</si>
  <si>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</si>
  <si>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</si>
  <si>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</si>
  <si>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</si>
  <si>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</si>
  <si>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</si>
  <si>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</si>
  <si>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</si>
  <si>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</si>
  <si>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</si>
  <si>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</si>
  <si>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</si>
  <si>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</si>
  <si>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</si>
  <si>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</si>
  <si>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</si>
  <si>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</si>
  <si>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</si>
  <si>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</si>
  <si>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</si>
  <si>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</si>
  <si>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</si>
  <si>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</si>
  <si>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</si>
  <si>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</si>
  <si>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</si>
  <si>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</si>
  <si>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</si>
  <si>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</si>
  <si>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</si>
  <si>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</si>
  <si>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</si>
  <si>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</si>
  <si>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</si>
  <si>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</si>
  <si>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</si>
  <si>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</si>
  <si>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</si>
  <si>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</si>
  <si>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</si>
  <si>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</si>
  <si>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</si>
  <si>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</si>
  <si>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</si>
  <si>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</si>
  <si>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</si>
  <si>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</si>
  <si>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</si>
  <si>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</si>
  <si>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</si>
  <si>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</si>
  <si>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</si>
  <si>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</si>
  <si>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</si>
  <si>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</si>
  <si>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</si>
  <si>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</si>
  <si>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</si>
  <si>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</si>
  <si>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</si>
  <si>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</si>
  <si>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</si>
  <si>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</si>
  <si>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</si>
  <si>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</si>
  <si>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</si>
  <si>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</si>
  <si>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</si>
  <si>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</si>
  <si>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</si>
  <si>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</si>
  <si>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</si>
  <si>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</si>
  <si>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</si>
  <si>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</si>
  <si>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</si>
  <si>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</si>
  <si>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</si>
  <si>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</si>
  <si>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</si>
  <si>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</si>
  <si>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</si>
  <si>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</si>
  <si>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</si>
  <si>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</si>
  <si>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</si>
  <si>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</si>
  <si>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</si>
  <si>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</si>
  <si>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</si>
  <si>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</si>
  <si>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</si>
  <si>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</si>
  <si>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</si>
  <si>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</si>
  <si>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</si>
  <si>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</si>
  <si>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</si>
  <si>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</si>
  <si>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</si>
  <si>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</si>
  <si>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</si>
  <si>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</si>
  <si>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</si>
  <si>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</si>
  <si>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</si>
  <si>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</si>
  <si>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</si>
  <si>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</si>
  <si>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</si>
  <si>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</si>
  <si>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</si>
  <si>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</si>
  <si>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</si>
  <si>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</si>
  <si>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</si>
  <si>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</si>
  <si>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</si>
  <si>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</si>
  <si>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</si>
  <si>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</si>
  <si>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</si>
  <si>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</si>
  <si>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</si>
  <si>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</si>
  <si>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</si>
  <si>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</si>
  <si>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</si>
  <si>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</si>
  <si>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</si>
  <si>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</si>
  <si>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</si>
  <si>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</si>
  <si>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</si>
  <si>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</si>
  <si>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</si>
  <si>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</si>
  <si>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</si>
  <si>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</si>
  <si>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</si>
  <si>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</si>
  <si>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</si>
  <si>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</si>
  <si>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</si>
  <si>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</si>
  <si>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</si>
  <si>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</si>
  <si>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</si>
  <si>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</si>
  <si>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</si>
  <si>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</si>
  <si>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</si>
  <si>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</si>
  <si>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</si>
  <si>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</si>
  <si>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</si>
  <si>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</si>
  <si>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</si>
  <si>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</si>
  <si>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</si>
  <si>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</si>
  <si>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</si>
  <si>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</si>
  <si>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</si>
  <si>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</si>
  <si>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</si>
  <si>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</si>
  <si>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</si>
  <si>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</si>
  <si>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</si>
  <si>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</si>
  <si>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</si>
  <si>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</si>
  <si>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</si>
  <si>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</si>
  <si>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</si>
  <si>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</si>
  <si>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</si>
  <si>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</si>
  <si>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</si>
  <si>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</si>
  <si>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</si>
  <si>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</si>
  <si>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</si>
  <si>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</si>
  <si>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</si>
  <si>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</si>
  <si>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</si>
  <si>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</si>
  <si>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</si>
  <si>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</si>
  <si>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</si>
  <si>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</si>
  <si>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</si>
  <si>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</si>
  <si>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</si>
  <si>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</si>
  <si>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</si>
  <si>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</si>
  <si>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</si>
  <si>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</si>
  <si>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</si>
  <si>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</si>
  <si>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</si>
  <si>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</si>
  <si>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</si>
  <si>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</si>
  <si>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</si>
  <si>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</si>
  <si>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</si>
  <si>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</si>
  <si>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</si>
  <si>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</si>
  <si>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</si>
  <si>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</si>
  <si>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</si>
  <si>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</si>
  <si>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</si>
  <si>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</si>
  <si>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</si>
  <si>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</si>
  <si>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</si>
  <si>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</si>
  <si>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</si>
  <si>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</si>
  <si>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</si>
  <si>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</si>
  <si>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</si>
  <si>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</si>
  <si>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</si>
  <si>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</si>
  <si>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</si>
  <si>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</si>
  <si>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</si>
  <si>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</si>
  <si>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</si>
  <si>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</si>
  <si>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</si>
  <si>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</si>
  <si>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</si>
  <si>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</si>
  <si>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</si>
  <si>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</si>
  <si>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</si>
  <si>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</si>
  <si>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</si>
  <si>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</si>
  <si>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</si>
  <si>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</si>
  <si>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</si>
  <si>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</si>
  <si>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</si>
  <si>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</si>
  <si>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</si>
  <si>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</si>
  <si>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</si>
  <si>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</si>
  <si>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</si>
  <si>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</si>
  <si>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</si>
  <si>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</si>
  <si>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</si>
  <si>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</si>
  <si>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</si>
  <si>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</si>
  <si>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</si>
  <si>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</si>
  <si>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</si>
  <si>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</si>
  <si>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</si>
  <si>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</si>
  <si>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</si>
  <si>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</si>
  <si>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</si>
  <si>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</si>
  <si>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</si>
  <si>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</si>
  <si>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</si>
  <si>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</si>
  <si>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</si>
  <si>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</si>
  <si>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</si>
  <si>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</si>
  <si>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</si>
  <si>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</si>
  <si>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</si>
  <si>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</si>
  <si>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</si>
  <si>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</si>
  <si>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</si>
  <si>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</si>
  <si>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</si>
  <si>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</si>
  <si>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</si>
  <si>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</si>
  <si>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</si>
  <si>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</si>
  <si>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</si>
  <si>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</si>
  <si>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</si>
  <si>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</si>
  <si>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</si>
  <si>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</si>
  <si>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</si>
  <si>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</si>
  <si>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</si>
  <si>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</si>
  <si>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</si>
  <si>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</si>
  <si>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</si>
  <si>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</si>
  <si>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</si>
  <si>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</si>
  <si>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</si>
  <si>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</si>
  <si>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</si>
  <si>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</si>
  <si>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</si>
  <si>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</si>
  <si>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</si>
  <si>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</si>
  <si>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</si>
  <si>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</si>
  <si>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</si>
  <si>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</si>
  <si>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</si>
  <si>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</si>
  <si>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</si>
  <si>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</si>
  <si>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</si>
  <si>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</si>
  <si>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</si>
  <si>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</si>
  <si>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</si>
  <si>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</si>
  <si>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</si>
  <si>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</si>
  <si>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</si>
  <si>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</si>
  <si>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</si>
  <si>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</si>
  <si>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</si>
  <si>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</si>
  <si>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</si>
  <si>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</si>
  <si>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</si>
  <si>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</si>
  <si>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</si>
  <si>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</si>
  <si>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</si>
  <si>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</si>
  <si>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</si>
  <si>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</si>
  <si>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</si>
  <si>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</si>
  <si>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</si>
  <si>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</si>
  <si>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</si>
  <si>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</si>
  <si>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</si>
  <si>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</si>
  <si>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</si>
  <si>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</si>
  <si>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</si>
  <si>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</si>
  <si>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</si>
  <si>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</si>
  <si>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</si>
  <si>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</si>
  <si>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</si>
  <si>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</si>
  <si>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</si>
  <si>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</si>
  <si>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</si>
  <si>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</si>
  <si>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</si>
  <si>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</si>
  <si>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</si>
  <si>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</si>
  <si>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</si>
  <si>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</si>
  <si>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</si>
  <si>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</si>
  <si>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</si>
  <si>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</si>
  <si>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</si>
  <si>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</si>
  <si>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</si>
  <si>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</si>
  <si>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</si>
  <si>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</si>
  <si>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</si>
  <si>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</si>
  <si>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</si>
  <si>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</si>
  <si>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</si>
  <si>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</si>
  <si>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</si>
  <si>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</si>
  <si>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</si>
  <si>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</si>
  <si>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</si>
  <si>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</si>
  <si>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</si>
  <si>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</si>
  <si>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</si>
  <si>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</si>
  <si>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</si>
  <si>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</si>
  <si>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</si>
  <si>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</si>
  <si>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</si>
  <si>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</si>
  <si>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</si>
  <si>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</si>
  <si>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</si>
  <si>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</si>
  <si>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</si>
  <si>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</si>
  <si>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</si>
  <si>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</si>
  <si>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</si>
  <si>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</si>
  <si>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</si>
  <si>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</si>
  <si>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</si>
  <si>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</si>
  <si>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</si>
  <si>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</si>
  <si>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</si>
  <si>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</si>
  <si>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</si>
  <si>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</si>
  <si>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</si>
  <si>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</si>
  <si>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</si>
  <si>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</si>
  <si>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</si>
  <si>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</si>
  <si>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</si>
  <si>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</si>
  <si>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</si>
  <si>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</si>
  <si>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</si>
  <si>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</si>
  <si>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</si>
  <si>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</si>
  <si>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</si>
  <si>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</si>
  <si>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</si>
  <si>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</si>
  <si>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</si>
  <si>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</si>
  <si>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</si>
  <si>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</si>
  <si>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</si>
  <si>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</si>
  <si>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</si>
  <si>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</si>
  <si>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</si>
  <si>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</si>
  <si>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</si>
  <si>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</si>
  <si>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</si>
  <si>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</si>
  <si>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</si>
  <si>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</si>
  <si>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</si>
  <si>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</si>
  <si>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</si>
  <si>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</si>
  <si>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</si>
  <si>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</si>
  <si>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</si>
  <si>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</si>
  <si>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</si>
  <si>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</si>
  <si>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</si>
  <si>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</si>
  <si>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</si>
  <si>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</si>
  <si>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</si>
  <si>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</si>
  <si>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</si>
  <si>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</si>
  <si>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</si>
  <si>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</si>
  <si>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</si>
  <si>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</si>
  <si>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</si>
  <si>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</si>
  <si>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</si>
  <si>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</si>
  <si>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</si>
  <si>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</si>
  <si>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</si>
  <si>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</si>
  <si>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</si>
  <si>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</si>
  <si>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</si>
  <si>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</si>
  <si>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</si>
  <si>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</si>
  <si>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</si>
  <si>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</si>
  <si>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</si>
  <si>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</si>
  <si>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</si>
  <si>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</si>
  <si>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</si>
  <si>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</si>
  <si>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</si>
  <si>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</si>
  <si>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</si>
  <si>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</si>
  <si>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</si>
  <si>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</si>
  <si>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</si>
  <si>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</si>
  <si>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</si>
  <si>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</si>
  <si>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</si>
  <si>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</si>
  <si>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</si>
  <si>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</si>
  <si>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</si>
  <si>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</si>
  <si>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</si>
  <si>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</si>
  <si>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</si>
  <si>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</si>
  <si>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</si>
  <si>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</si>
  <si>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</si>
  <si>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</si>
  <si>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</si>
  <si>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</si>
  <si>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</si>
  <si>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</si>
  <si>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</si>
  <si>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</si>
  <si>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</si>
  <si>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</si>
  <si>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</si>
  <si>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</si>
  <si>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</si>
  <si>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</si>
  <si>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</si>
  <si>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</si>
  <si>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</si>
  <si>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</si>
  <si>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</si>
  <si>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</si>
  <si>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</si>
  <si>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</si>
  <si>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</si>
  <si>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</si>
  <si>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</si>
  <si>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</si>
  <si>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</si>
  <si>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</si>
  <si>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</si>
  <si>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</si>
  <si>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</si>
  <si>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</si>
  <si>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</si>
  <si>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</si>
  <si>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</si>
  <si>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</si>
  <si>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</si>
  <si>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</si>
  <si>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</si>
  <si>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</si>
  <si>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</si>
  <si>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</si>
  <si>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</si>
  <si>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</si>
  <si>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</si>
  <si>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</si>
  <si>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</si>
  <si>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</si>
  <si>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</si>
  <si>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</si>
  <si>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</si>
  <si>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</si>
  <si>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</si>
  <si>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</si>
  <si>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</si>
  <si>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</si>
  <si>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</si>
  <si>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</si>
  <si>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</si>
  <si>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</si>
  <si>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</si>
  <si>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</si>
  <si>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</si>
  <si>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</si>
  <si>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</si>
  <si>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</si>
  <si>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</si>
  <si>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</si>
  <si>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</si>
  <si>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</si>
  <si>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</si>
  <si>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</si>
  <si>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</si>
  <si>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</si>
  <si>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</si>
  <si>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</si>
  <si>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</si>
  <si>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</si>
  <si>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</si>
  <si>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</si>
  <si>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</si>
  <si>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</si>
  <si>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</si>
  <si>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</si>
  <si>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</si>
  <si>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</si>
  <si>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</si>
  <si>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</si>
  <si>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</si>
  <si>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</si>
  <si>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</si>
  <si>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</si>
  <si>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</si>
  <si>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</si>
  <si>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</si>
  <si>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</si>
  <si>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</si>
  <si>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</si>
  <si>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</si>
  <si>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</si>
  <si>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</si>
  <si>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</si>
  <si>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</si>
  <si>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</si>
  <si>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</si>
  <si>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</si>
  <si>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</si>
  <si>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</si>
  <si>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</si>
  <si>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</si>
  <si>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</si>
  <si>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</si>
  <si>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</si>
  <si>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</si>
  <si>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</si>
  <si>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</si>
  <si>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</si>
  <si>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</si>
  <si>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</si>
  <si>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</si>
  <si>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</si>
  <si>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</si>
  <si>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</si>
  <si>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</si>
  <si>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</si>
  <si>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</si>
  <si>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</si>
  <si>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</si>
  <si>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</si>
  <si>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</si>
  <si>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</si>
  <si>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</si>
  <si>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</si>
  <si>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</si>
  <si>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</si>
  <si>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</si>
  <si>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</si>
  <si>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</si>
  <si>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</si>
  <si>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</si>
  <si>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</si>
  <si>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</si>
  <si>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</si>
  <si>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</si>
  <si>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</si>
  <si>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</si>
  <si>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</si>
  <si>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</si>
  <si>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</si>
  <si>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</si>
  <si>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</si>
  <si>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</si>
  <si>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</si>
  <si>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</si>
  <si>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</si>
  <si>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</si>
  <si>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</si>
  <si>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</si>
  <si>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</si>
  <si>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</si>
  <si>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</si>
  <si>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</si>
  <si>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</si>
  <si>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</si>
  <si>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</si>
  <si>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</si>
  <si>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</si>
  <si>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</si>
  <si>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</si>
  <si>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</si>
  <si>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</si>
  <si>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</si>
  <si>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</si>
  <si>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</si>
  <si>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</si>
  <si>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</si>
  <si>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</si>
  <si>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</si>
  <si>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</si>
  <si>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</si>
  <si>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</si>
  <si>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</si>
  <si>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</si>
  <si>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</si>
  <si>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</si>
  <si>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</si>
  <si>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</si>
  <si>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</si>
  <si>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</si>
  <si>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</si>
  <si>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</si>
  <si>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</si>
  <si>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</si>
  <si>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</si>
  <si>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</si>
  <si>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</si>
  <si>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</si>
  <si>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</si>
  <si>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</si>
  <si>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</si>
  <si>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</si>
  <si>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</si>
  <si>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</si>
  <si>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</si>
  <si>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</si>
  <si>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</si>
  <si>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</si>
  <si>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</si>
  <si>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</si>
  <si>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</si>
  <si>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</si>
  <si>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</si>
  <si>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</si>
  <si>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</si>
  <si>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</si>
  <si>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</si>
  <si>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</si>
  <si>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</si>
  <si>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</si>
  <si>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</si>
  <si>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</si>
  <si>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</si>
  <si>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</si>
  <si>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</si>
  <si>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</si>
  <si>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</si>
  <si>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</si>
  <si>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</si>
  <si>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</si>
  <si>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</si>
  <si>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</si>
  <si>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</si>
  <si>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</si>
  <si>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</si>
  <si>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</si>
  <si>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</si>
  <si>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</si>
  <si>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</si>
  <si>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</si>
  <si>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</si>
  <si>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</si>
  <si>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</si>
  <si>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</si>
  <si>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</si>
  <si>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</si>
  <si>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</si>
  <si>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</si>
  <si>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</si>
  <si>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</si>
  <si>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</si>
  <si>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</si>
  <si>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</si>
  <si>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</si>
  <si>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</si>
  <si>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</si>
  <si>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</si>
  <si>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</si>
  <si>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</si>
  <si>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</si>
  <si>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</si>
  <si>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</si>
  <si>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</si>
  <si>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</si>
  <si>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</si>
  <si>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</si>
  <si>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</si>
  <si>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</si>
  <si>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</si>
  <si>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</si>
  <si>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</si>
  <si>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</si>
  <si>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</si>
  <si>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</si>
  <si>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</si>
  <si>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</si>
  <si>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</si>
  <si>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</si>
  <si>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</si>
  <si>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</si>
  <si>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</si>
  <si>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</si>
  <si>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</si>
  <si>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</si>
  <si>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</si>
  <si>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</si>
  <si>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</si>
  <si>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</si>
  <si>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</si>
  <si>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</si>
  <si>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</si>
  <si>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</si>
  <si>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</si>
  <si>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</si>
  <si>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</si>
  <si>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</si>
  <si>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</si>
  <si>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</si>
  <si>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</si>
  <si>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</si>
  <si>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</si>
  <si>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</si>
  <si>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</si>
  <si>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</si>
  <si>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</si>
  <si>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</si>
  <si>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</si>
  <si>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</si>
  <si>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</si>
  <si>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</si>
  <si>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</si>
  <si>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</si>
  <si>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</si>
  <si>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</si>
  <si>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</si>
  <si>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</si>
  <si>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</si>
  <si>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</si>
  <si>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</si>
  <si>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</si>
  <si>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</si>
  <si>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</si>
  <si>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</si>
  <si>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</si>
  <si>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</si>
  <si>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</si>
  <si>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</si>
  <si>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</si>
  <si>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</si>
  <si>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</si>
  <si>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</si>
  <si>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</si>
  <si>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</si>
  <si>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</si>
  <si>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</si>
  <si>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</si>
  <si>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</si>
  <si>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</si>
  <si>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</si>
  <si>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</si>
  <si>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</si>
  <si>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</si>
  <si>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</si>
  <si>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</si>
  <si>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</si>
  <si>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</si>
  <si>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</si>
  <si>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</si>
  <si>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</si>
  <si>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</si>
  <si>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</si>
  <si>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</si>
  <si>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</si>
  <si>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</si>
  <si>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</si>
  <si>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</si>
  <si>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</si>
  <si>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</si>
  <si>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</si>
  <si>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</si>
  <si>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</si>
  <si>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</si>
  <si>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</si>
  <si>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</si>
  <si>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</si>
  <si>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</si>
  <si>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</si>
  <si>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</si>
  <si>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</si>
  <si>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</si>
  <si>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</si>
  <si>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</si>
  <si>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</si>
  <si>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</si>
  <si>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</si>
  <si>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</si>
  <si>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</si>
  <si>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</si>
  <si>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</si>
  <si>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</si>
  <si>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</si>
  <si>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</si>
  <si>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</si>
  <si>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</si>
  <si>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</si>
  <si>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</si>
  <si>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</si>
  <si>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</si>
  <si>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</si>
  <si>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</si>
  <si>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</si>
  <si>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</si>
  <si>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</si>
  <si>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</si>
  <si>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</si>
  <si>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</si>
  <si>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</si>
  <si>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</si>
  <si>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</si>
  <si>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</si>
  <si>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</si>
  <si>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</si>
  <si>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</si>
  <si>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</si>
  <si>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</si>
  <si>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</si>
  <si>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</si>
  <si>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</si>
  <si>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</si>
  <si>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</si>
  <si>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</si>
  <si>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</si>
  <si>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</si>
  <si>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</si>
  <si>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</si>
  <si>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</si>
  <si>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</si>
  <si>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</si>
  <si>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</si>
  <si>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</si>
  <si>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</si>
  <si>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</si>
  <si>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</si>
  <si>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</si>
  <si>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</si>
  <si>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</si>
  <si>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</si>
  <si>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</si>
  <si>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</si>
  <si>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</si>
  <si>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</si>
  <si>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</si>
  <si>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</si>
  <si>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</si>
  <si>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</si>
  <si>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</si>
  <si>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</si>
  <si>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</si>
  <si>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</si>
  <si>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</si>
  <si>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</si>
  <si>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</si>
  <si>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</si>
  <si>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</si>
  <si>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</si>
  <si>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</si>
  <si>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</si>
  <si>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</si>
  <si>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</si>
  <si>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</si>
  <si>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</si>
  <si>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</si>
  <si>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</si>
  <si>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</si>
  <si>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</si>
  <si>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</si>
  <si>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</si>
  <si>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</si>
  <si>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</si>
  <si>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</si>
  <si>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</si>
  <si>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</si>
  <si>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</si>
  <si>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</si>
  <si>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</si>
  <si>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</si>
  <si>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</si>
  <si>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</si>
  <si>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</si>
  <si>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</si>
  <si>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</si>
  <si>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</si>
  <si>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</si>
  <si>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</si>
  <si>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</si>
  <si>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</si>
  <si>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</si>
  <si>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</si>
  <si>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</si>
  <si>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</si>
  <si>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</si>
  <si>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</si>
  <si>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</si>
  <si>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</si>
  <si>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</si>
  <si>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</si>
  <si>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</si>
  <si>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</si>
  <si>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</si>
  <si>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</si>
  <si>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</si>
  <si>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</si>
  <si>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</si>
  <si>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</si>
  <si>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</si>
  <si>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</si>
  <si>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</si>
  <si>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</si>
  <si>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</si>
  <si>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</si>
  <si>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</si>
  <si>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</si>
  <si>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</si>
  <si>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</si>
  <si>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</si>
  <si>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</si>
  <si>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</si>
  <si>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</si>
  <si>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</si>
  <si>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</si>
  <si>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</si>
  <si>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</si>
  <si>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</si>
  <si>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</si>
  <si>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</si>
  <si>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</si>
  <si>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</si>
  <si>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</si>
  <si>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</si>
  <si>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</si>
  <si>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</si>
  <si>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</si>
  <si>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</si>
  <si>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</si>
  <si>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</si>
  <si>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</si>
  <si>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</si>
  <si>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</si>
  <si>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</si>
  <si>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</si>
  <si>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</si>
  <si>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</si>
  <si>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</si>
  <si>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</si>
  <si>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</si>
  <si>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</si>
  <si>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</si>
  <si>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</si>
  <si>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</si>
  <si>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</si>
  <si>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</si>
  <si>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</si>
  <si>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</si>
  <si>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</si>
  <si>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</si>
  <si>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</si>
  <si>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</si>
  <si>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</si>
  <si>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</si>
  <si>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</si>
  <si>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</si>
  <si>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</si>
  <si>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</si>
  <si>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</si>
  <si>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</si>
  <si>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</si>
  <si>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</si>
  <si>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</si>
  <si>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</si>
  <si>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</si>
  <si>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</si>
  <si>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</si>
  <si>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</si>
  <si>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</si>
  <si>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</si>
  <si>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</si>
  <si>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</si>
  <si>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</si>
  <si>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</si>
  <si>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</si>
  <si>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</si>
  <si>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</si>
  <si>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</si>
  <si>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</si>
  <si>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</si>
  <si>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</si>
  <si>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</si>
  <si>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</si>
  <si>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</si>
  <si>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</si>
  <si>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</si>
  <si>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</si>
  <si>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</si>
  <si>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</si>
  <si>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</si>
  <si>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</si>
  <si>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</si>
  <si>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</si>
  <si>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</si>
  <si>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</si>
  <si>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</si>
  <si>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</si>
  <si>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</si>
  <si>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</si>
  <si>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</si>
  <si>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</si>
  <si>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</si>
  <si>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</si>
  <si>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</si>
  <si>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</si>
  <si>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</si>
  <si>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</si>
  <si>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</si>
  <si>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</si>
  <si>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</si>
  <si>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</si>
  <si>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</si>
  <si>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</si>
  <si>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</si>
  <si>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</si>
  <si>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</si>
  <si>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</si>
  <si>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</si>
  <si>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</si>
  <si>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</si>
  <si>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</si>
  <si>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</si>
  <si>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</si>
  <si>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</si>
  <si>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</si>
  <si>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</si>
  <si>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</si>
  <si>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</si>
  <si>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</si>
  <si>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</si>
  <si>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</si>
  <si>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</si>
  <si>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</si>
  <si>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</si>
  <si>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</si>
  <si>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</si>
  <si>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</si>
  <si>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</si>
  <si>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</si>
  <si>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</si>
  <si>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</si>
  <si>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</si>
  <si>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</si>
  <si>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</si>
  <si>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</si>
  <si>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</si>
  <si>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</si>
  <si>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</si>
  <si>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</si>
  <si>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</si>
  <si>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</si>
  <si>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</si>
  <si>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</si>
  <si>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</si>
  <si>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</si>
  <si>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</si>
  <si>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</si>
  <si>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</si>
  <si>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</si>
  <si>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</si>
  <si>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</si>
  <si>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</si>
  <si>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</si>
  <si>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</si>
  <si>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</si>
  <si>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</si>
  <si>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</si>
  <si>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</si>
  <si>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</si>
  <si>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</si>
  <si>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</si>
  <si>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</si>
  <si>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</si>
  <si>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</si>
  <si>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</si>
  <si>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</si>
  <si>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</si>
  <si>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</si>
  <si>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</si>
  <si>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</si>
  <si>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</si>
  <si>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</si>
  <si>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</si>
  <si>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</si>
  <si>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</si>
  <si>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</si>
  <si>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</si>
  <si>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</si>
  <si>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</si>
  <si>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</si>
  <si>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</si>
  <si>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</si>
  <si>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</si>
  <si>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</si>
  <si>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</si>
  <si>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</si>
  <si>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</si>
  <si>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</si>
  <si>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</si>
  <si>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</si>
  <si>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</si>
  <si>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</si>
  <si>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</si>
  <si>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</si>
  <si>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</si>
  <si>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</si>
  <si>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</si>
  <si>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</si>
  <si>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</si>
  <si>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</si>
  <si>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</si>
  <si>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</si>
  <si>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</si>
  <si>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</si>
  <si>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</si>
  <si>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</si>
  <si>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</si>
  <si>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</si>
  <si>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</si>
  <si>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</si>
  <si>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</si>
  <si>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</si>
  <si>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</si>
  <si>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</si>
  <si>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</si>
  <si>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</si>
  <si>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</si>
  <si>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</si>
  <si>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</si>
  <si>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</si>
  <si>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</si>
  <si>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</si>
  <si>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</si>
  <si>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</si>
  <si>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</si>
  <si>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</si>
  <si>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</si>
  <si>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</si>
  <si>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</si>
  <si>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</si>
  <si>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</si>
  <si>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</si>
  <si>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</si>
  <si>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</si>
  <si>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</si>
  <si>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</si>
  <si>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</si>
  <si>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</si>
  <si>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</si>
  <si>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</si>
  <si>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</si>
  <si>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</si>
  <si>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</si>
  <si>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</si>
  <si>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</si>
  <si>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</si>
  <si>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</si>
  <si>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</si>
  <si>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</si>
  <si>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</si>
  <si>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</si>
  <si>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</si>
  <si>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</si>
  <si>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</si>
  <si>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</si>
  <si>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</si>
  <si>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</si>
  <si>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</si>
  <si>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</si>
  <si>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</si>
  <si>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</si>
  <si>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</si>
  <si>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</si>
  <si>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</si>
  <si>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</si>
  <si>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</si>
  <si>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</si>
  <si>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</si>
  <si>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</si>
  <si>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</si>
  <si>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</si>
  <si>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</si>
  <si>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</si>
  <si>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</si>
  <si>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</si>
  <si>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</si>
  <si>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</si>
  <si>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</si>
  <si>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</si>
  <si>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</si>
  <si>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</si>
  <si>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</si>
  <si>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</si>
  <si>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</si>
  <si>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</si>
  <si>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</si>
  <si>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</si>
  <si>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</si>
  <si>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</si>
  <si>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</si>
  <si>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</si>
  <si>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</si>
  <si>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</si>
  <si>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</si>
  <si>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</si>
  <si>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</si>
  <si>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</si>
  <si>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</si>
  <si>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</si>
  <si>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</si>
  <si>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</si>
  <si>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</si>
  <si>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</si>
  <si>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</si>
  <si>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</si>
  <si>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</si>
  <si>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</si>
  <si>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</si>
  <si>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</si>
  <si>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</si>
  <si>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</si>
  <si>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</si>
  <si>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</si>
  <si>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</si>
  <si>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</si>
  <si>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</si>
  <si>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</si>
  <si>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</si>
  <si>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</si>
  <si>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</si>
  <si>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</si>
  <si>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</si>
  <si>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</si>
  <si>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</si>
  <si>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</si>
  <si>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</si>
  <si>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</si>
  <si>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</si>
  <si>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</si>
  <si>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</si>
  <si>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</si>
  <si>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</si>
  <si>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</si>
  <si>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</si>
  <si>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</si>
  <si>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</si>
  <si>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</si>
  <si>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</si>
  <si>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</si>
  <si>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</si>
  <si>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</si>
  <si>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</si>
  <si>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</si>
  <si>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</si>
  <si>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</si>
  <si>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</si>
  <si>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</si>
  <si>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</si>
  <si>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</si>
  <si>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</si>
  <si>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</si>
  <si>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</si>
  <si>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</si>
  <si>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</si>
  <si>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</si>
  <si>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</si>
  <si>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</si>
  <si>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</si>
  <si>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</si>
  <si>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</si>
  <si>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</si>
  <si>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</si>
  <si>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</si>
  <si>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</si>
  <si>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</si>
  <si>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</si>
  <si>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</si>
  <si>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</si>
  <si>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</si>
  <si>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</si>
  <si>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</si>
  <si>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</si>
  <si>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</si>
  <si>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</si>
  <si>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</si>
  <si>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</si>
  <si>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</si>
  <si>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</si>
  <si>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</si>
  <si>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</si>
  <si>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</si>
  <si>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</si>
  <si>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</si>
  <si>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</si>
  <si>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</si>
  <si>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</si>
  <si>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</si>
  <si>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</si>
  <si>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</si>
  <si>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</si>
  <si>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</si>
  <si>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</si>
  <si>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</si>
  <si>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</si>
  <si>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</si>
  <si>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</si>
  <si>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</si>
  <si>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</si>
  <si>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</si>
  <si>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</si>
  <si>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</si>
  <si>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</si>
  <si>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</si>
  <si>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</si>
  <si>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</si>
  <si>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</si>
  <si>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</si>
  <si>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</si>
  <si>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</si>
  <si>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</si>
  <si>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</si>
  <si>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</si>
  <si>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</si>
  <si>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</si>
  <si>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</si>
  <si>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</si>
  <si>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</si>
  <si>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</si>
  <si>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</si>
  <si>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</si>
  <si>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</si>
  <si>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</si>
  <si>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</si>
  <si>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</si>
  <si>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</si>
  <si>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</si>
  <si>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</si>
  <si>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</si>
  <si>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</si>
  <si>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</si>
  <si>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</si>
  <si>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</si>
  <si>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</si>
  <si>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</si>
  <si>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</si>
  <si>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</si>
  <si>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</si>
  <si>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</si>
  <si>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</si>
  <si>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</si>
  <si>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</si>
  <si>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</si>
  <si>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</si>
  <si>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</si>
  <si>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</si>
  <si>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</si>
  <si>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</si>
  <si>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</si>
  <si>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</si>
  <si>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</si>
  <si>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</si>
  <si>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</si>
  <si>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</si>
  <si>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</si>
  <si>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</si>
  <si>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</si>
  <si>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</si>
  <si>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</si>
  <si>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</si>
  <si>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</si>
  <si>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</si>
  <si>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</si>
  <si>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</si>
  <si>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</si>
  <si>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</si>
  <si>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</si>
  <si>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</si>
  <si>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</si>
  <si>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</si>
  <si>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</si>
  <si>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</si>
  <si>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</si>
  <si>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</si>
  <si>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</si>
  <si>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</si>
  <si>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</si>
  <si>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</si>
  <si>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</si>
  <si>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</si>
  <si>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</si>
  <si>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</si>
  <si>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</si>
  <si>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</si>
  <si>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</si>
  <si>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</si>
  <si>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</si>
  <si>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</si>
  <si>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</si>
  <si>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</si>
  <si>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</si>
  <si>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</si>
  <si>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</si>
  <si>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</si>
  <si>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</si>
  <si>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</si>
  <si>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</si>
  <si>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</si>
  <si>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</si>
  <si>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</si>
  <si>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</si>
  <si>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</si>
  <si>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</si>
  <si>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</si>
  <si>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</si>
  <si>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</si>
  <si>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</si>
  <si>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</si>
  <si>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</si>
  <si>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</si>
  <si>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</si>
  <si>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</si>
  <si>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</si>
  <si>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</si>
  <si>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</si>
  <si>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</si>
  <si>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</si>
  <si>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</si>
  <si>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</si>
  <si>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</si>
  <si>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</si>
  <si>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</si>
  <si>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</si>
  <si>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</si>
  <si>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</si>
  <si>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</si>
  <si>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</si>
  <si>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</si>
  <si>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</si>
  <si>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</si>
  <si>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</si>
  <si>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</si>
  <si>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</si>
  <si>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</si>
  <si>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</si>
  <si>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</si>
  <si>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</si>
  <si>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</si>
  <si>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</si>
  <si>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</si>
  <si>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</si>
  <si>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</si>
  <si>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</si>
  <si>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</si>
  <si>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</si>
  <si>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</si>
  <si>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</si>
  <si>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</si>
  <si>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</si>
  <si>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</si>
  <si>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</si>
  <si>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</si>
  <si>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</si>
  <si>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</si>
  <si>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</si>
  <si>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</si>
  <si>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</si>
  <si>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</si>
  <si>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</si>
  <si>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</si>
  <si>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</si>
  <si>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</si>
  <si>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</si>
  <si>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</si>
  <si>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</si>
  <si>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</si>
  <si>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</si>
  <si>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</si>
  <si>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</si>
  <si>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</si>
  <si>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</si>
  <si>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</si>
  <si>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</si>
  <si>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</si>
  <si>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</si>
  <si>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</si>
  <si>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</si>
  <si>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</si>
  <si>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</si>
  <si>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</si>
  <si>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</si>
  <si>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</si>
  <si>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</si>
  <si>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</si>
  <si>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</si>
  <si>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</si>
  <si>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</si>
  <si>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</si>
  <si>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</si>
  <si>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</si>
  <si>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</si>
  <si>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</si>
  <si>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</si>
  <si>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</si>
  <si>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</si>
  <si>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</si>
  <si>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</si>
  <si>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</si>
  <si>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</si>
  <si>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</si>
  <si>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</si>
  <si>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</si>
  <si>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</si>
  <si>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</si>
  <si>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</si>
  <si>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</si>
  <si>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</si>
  <si>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</si>
  <si>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</si>
  <si>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</si>
  <si>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</si>
  <si>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</si>
  <si>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</si>
  <si>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</si>
  <si>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</si>
  <si>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</si>
  <si>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</si>
  <si>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</si>
  <si>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</si>
  <si>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</si>
  <si>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</si>
  <si>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</si>
  <si>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</si>
  <si>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</si>
  <si>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</si>
  <si>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</si>
  <si>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</si>
  <si>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</si>
  <si>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</si>
  <si>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</si>
  <si>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</si>
  <si>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</si>
  <si>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</si>
  <si>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</si>
  <si>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</si>
  <si>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</si>
  <si>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</si>
  <si>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</si>
  <si>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</si>
  <si>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</si>
  <si>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</si>
  <si>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</si>
  <si>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</si>
  <si>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</si>
  <si>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</si>
  <si>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</si>
  <si>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</si>
  <si>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</si>
  <si>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</si>
  <si>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</si>
  <si>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</si>
  <si>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</si>
  <si>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</si>
  <si>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</si>
  <si>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</si>
  <si>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</si>
  <si>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</si>
  <si>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</si>
  <si>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</si>
  <si>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</si>
  <si>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</si>
  <si>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</si>
  <si>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</si>
  <si>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</si>
  <si>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</si>
  <si>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</si>
  <si>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</si>
  <si>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</si>
  <si>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</si>
  <si>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</si>
  <si>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</si>
  <si>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</si>
  <si>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</si>
  <si>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</si>
  <si>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</si>
  <si>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</si>
  <si>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</si>
  <si>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</si>
  <si>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</si>
  <si>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</si>
  <si>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</si>
  <si>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</si>
  <si>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</si>
  <si>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</si>
  <si>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</si>
  <si>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</si>
  <si>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</si>
  <si>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</si>
  <si>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</si>
  <si>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</si>
  <si>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</si>
  <si>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</si>
  <si>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</si>
  <si>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</si>
  <si>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</si>
  <si>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</si>
  <si>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</si>
  <si>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</si>
  <si>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</si>
  <si>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</si>
  <si>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</si>
  <si>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</si>
  <si>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</si>
  <si>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</si>
  <si>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</si>
  <si>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</si>
  <si>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</si>
  <si>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</si>
  <si>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</si>
  <si>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</si>
  <si>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</si>
  <si>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</si>
  <si>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</si>
  <si>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</si>
  <si>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</si>
  <si>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</si>
  <si>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</si>
  <si>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</si>
  <si>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</si>
  <si>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</si>
  <si>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</si>
  <si>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</si>
  <si>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</si>
  <si>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</si>
  <si>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</si>
  <si>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</si>
  <si>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</si>
  <si>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</si>
  <si>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</si>
  <si>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</si>
  <si>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</si>
  <si>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</si>
  <si>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</si>
  <si>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</si>
  <si>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</si>
  <si>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</si>
  <si>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</si>
  <si>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</si>
  <si>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</si>
  <si>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</si>
  <si>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</si>
  <si>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</si>
  <si>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</si>
  <si>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</si>
  <si>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</si>
  <si>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</si>
  <si>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</si>
  <si>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</si>
  <si>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</si>
  <si>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</si>
  <si>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</si>
  <si>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</si>
  <si>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</si>
  <si>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</si>
  <si>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</si>
  <si>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</si>
  <si>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</si>
  <si>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</si>
  <si>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</si>
  <si>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</si>
  <si>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</si>
  <si>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</si>
  <si>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</si>
  <si>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</si>
  <si>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</si>
  <si>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</si>
  <si>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</si>
  <si>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</si>
  <si>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</si>
  <si>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</si>
  <si>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</si>
  <si>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</si>
  <si>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</si>
  <si>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</si>
  <si>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</si>
  <si>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</si>
  <si>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</si>
  <si>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</si>
  <si>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</si>
  <si>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</si>
  <si>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</si>
  <si>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</si>
  <si>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</si>
  <si>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</si>
  <si>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</si>
  <si>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</si>
  <si>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</si>
  <si>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</si>
  <si>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</si>
  <si>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</si>
  <si>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</si>
  <si>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</si>
  <si>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</si>
  <si>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</si>
  <si>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</si>
  <si>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</si>
  <si>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</si>
  <si>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</si>
  <si>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</si>
  <si>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</si>
  <si>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</si>
  <si>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</si>
  <si>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</si>
  <si>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</si>
  <si>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</si>
  <si>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</si>
  <si>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</si>
  <si>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</si>
  <si>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</si>
  <si>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</si>
  <si>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</si>
  <si>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</si>
  <si>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</si>
  <si>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</si>
  <si>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</si>
  <si>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</si>
  <si>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</si>
  <si>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</si>
  <si>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</si>
  <si>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</si>
  <si>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</si>
  <si>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</si>
  <si>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</si>
  <si>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</si>
  <si>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</si>
  <si>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</si>
  <si>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</si>
  <si>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</si>
  <si>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</si>
  <si>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</si>
  <si>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</si>
  <si>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</si>
  <si>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</si>
  <si>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</si>
  <si>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</si>
  <si>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</si>
  <si>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</si>
  <si>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</si>
  <si>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</si>
  <si>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</si>
  <si>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</si>
  <si>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</si>
  <si>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</si>
  <si>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</si>
  <si>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</si>
  <si>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</si>
  <si>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</si>
  <si>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</si>
  <si>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</si>
  <si>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</si>
  <si>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</si>
  <si>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</si>
  <si>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</si>
  <si>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</si>
  <si>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</si>
  <si>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</si>
  <si>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</si>
  <si>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</si>
  <si>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</si>
  <si>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</si>
  <si>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</si>
  <si>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</si>
  <si>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</si>
  <si>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</si>
  <si>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</si>
  <si>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</si>
  <si>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</si>
  <si>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</si>
  <si>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</si>
  <si>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</si>
  <si>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</si>
  <si>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</si>
  <si>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</si>
  <si>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</si>
  <si>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</si>
  <si>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</si>
  <si>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</si>
  <si>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</si>
  <si>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</si>
  <si>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</si>
  <si>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</si>
  <si>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</si>
  <si>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</si>
  <si>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</si>
  <si>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</si>
  <si>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</si>
  <si>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</si>
  <si>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</si>
  <si>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</si>
  <si>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</si>
  <si>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</si>
  <si>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</si>
  <si>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</si>
  <si>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</si>
  <si>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</si>
  <si>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</si>
  <si>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</si>
  <si>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</si>
  <si>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</si>
  <si>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</si>
  <si>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</si>
  <si>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</si>
  <si>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</si>
  <si>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</si>
  <si>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</si>
  <si>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</si>
  <si>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</si>
  <si>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</si>
  <si>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</si>
  <si>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</si>
  <si>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</si>
  <si>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</si>
  <si>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</si>
  <si>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</si>
  <si>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</si>
  <si>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</si>
  <si>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</si>
  <si>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</si>
  <si>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</si>
  <si>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</si>
  <si>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</si>
  <si>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</si>
  <si>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</si>
  <si>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</si>
  <si>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</si>
  <si>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</si>
  <si>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</si>
  <si>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</si>
  <si>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</si>
  <si>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</si>
  <si>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</si>
  <si>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</si>
  <si>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</si>
  <si>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</si>
  <si>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</si>
  <si>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</si>
  <si>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</si>
  <si>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</si>
  <si>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</si>
  <si>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</si>
  <si>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</si>
  <si>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</si>
  <si>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</si>
  <si>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</si>
  <si>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</si>
  <si>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</si>
  <si>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</si>
  <si>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</si>
  <si>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</si>
  <si>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</si>
  <si>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</si>
  <si>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</si>
  <si>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</si>
  <si>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</si>
  <si>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</si>
  <si>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</si>
  <si>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</si>
  <si>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</si>
  <si>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</si>
  <si>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</si>
  <si>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</si>
  <si>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</si>
  <si>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</si>
  <si>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</si>
  <si>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</si>
  <si>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</si>
  <si>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</si>
  <si>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</si>
  <si>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</si>
  <si>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</si>
  <si>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</si>
  <si>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</si>
  <si>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</si>
  <si>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</si>
  <si>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</si>
  <si>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</si>
  <si>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</si>
  <si>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</si>
  <si>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</si>
  <si>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</si>
  <si>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</si>
  <si>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</si>
  <si>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</si>
  <si>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</si>
  <si>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</si>
  <si>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</si>
  <si>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</si>
  <si>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</si>
  <si>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</si>
  <si>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</si>
  <si>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</si>
  <si>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</si>
  <si>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</si>
  <si>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</si>
  <si>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</si>
  <si>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</si>
  <si>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</si>
  <si>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</si>
  <si>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</si>
  <si>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</si>
  <si>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</si>
  <si>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</si>
  <si>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</si>
  <si>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</si>
  <si>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</si>
  <si>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</si>
  <si>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</si>
  <si>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</si>
  <si>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</si>
  <si>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</si>
  <si>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</si>
  <si>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</si>
  <si>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</si>
  <si>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</si>
  <si>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</si>
  <si>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</si>
  <si>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</si>
  <si>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</si>
  <si>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</si>
  <si>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</si>
  <si>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</si>
  <si>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</si>
  <si>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</si>
  <si>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</si>
  <si>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</si>
  <si>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</si>
  <si>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</si>
  <si>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</si>
  <si>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</si>
  <si>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</si>
  <si>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</si>
  <si>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</si>
  <si>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</si>
  <si>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</si>
  <si>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</si>
  <si>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</si>
  <si>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</si>
  <si>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</si>
  <si>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</si>
  <si>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</si>
  <si>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</si>
  <si>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</si>
  <si>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</si>
  <si>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</si>
  <si>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</si>
  <si>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</si>
  <si>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</si>
  <si>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</si>
  <si>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</si>
  <si>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</si>
  <si>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</si>
  <si>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</si>
  <si>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</si>
  <si>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</si>
  <si>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</si>
  <si>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</si>
  <si>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</si>
  <si>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</si>
  <si>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</si>
  <si>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</si>
  <si>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</si>
  <si>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</si>
  <si>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</si>
  <si>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</si>
  <si>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</si>
  <si>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</si>
  <si>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</si>
  <si>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</si>
  <si>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</si>
  <si>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</si>
  <si>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</si>
  <si>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</si>
  <si>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</si>
  <si>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</si>
  <si>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</si>
  <si>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</si>
  <si>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</si>
  <si>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</si>
  <si>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</si>
  <si>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</si>
  <si>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</si>
  <si>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</si>
  <si>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</si>
  <si>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</si>
  <si>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</si>
  <si>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</si>
  <si>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</si>
  <si>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</si>
  <si>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</si>
  <si>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</si>
  <si>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</si>
  <si>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</si>
  <si>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</si>
  <si>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</si>
  <si>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</si>
  <si>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</si>
  <si>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</si>
  <si>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</si>
  <si>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</si>
  <si>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</si>
  <si>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</si>
  <si>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</si>
  <si>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</si>
  <si>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</si>
  <si>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</si>
  <si>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</si>
  <si>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</si>
  <si>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</si>
  <si>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</si>
  <si>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</si>
  <si>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</si>
  <si>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</si>
  <si>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</si>
  <si>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</si>
  <si>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</si>
  <si>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</si>
  <si>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</si>
  <si>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</si>
  <si>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</si>
  <si>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</si>
  <si>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</si>
  <si>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</si>
  <si>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</si>
  <si>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</si>
  <si>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</si>
  <si>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</si>
  <si>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</si>
  <si>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</si>
  <si>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</si>
  <si>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</si>
  <si>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</si>
  <si>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</si>
  <si>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</si>
  <si>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</si>
  <si>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</si>
  <si>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</si>
  <si>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</si>
  <si>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</si>
  <si>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</si>
  <si>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</si>
  <si>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</si>
  <si>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</si>
  <si>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</si>
  <si>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</si>
  <si>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</si>
  <si>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</si>
  <si>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</si>
  <si>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</si>
  <si>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</si>
  <si>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</si>
  <si>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</si>
  <si>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</si>
  <si>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</si>
  <si>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</si>
  <si>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</si>
  <si>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</si>
  <si>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</si>
  <si>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</si>
  <si>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</si>
  <si>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</si>
  <si>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</si>
  <si>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</si>
  <si>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</si>
  <si>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</si>
  <si>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</si>
  <si>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</si>
  <si>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</si>
  <si>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</si>
  <si>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</si>
  <si>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</si>
  <si>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</si>
  <si>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</si>
  <si>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</si>
  <si>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</si>
  <si>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</si>
  <si>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</si>
  <si>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</si>
  <si>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</si>
  <si>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</si>
  <si>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</si>
  <si>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</si>
  <si>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</si>
  <si>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</si>
  <si>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</si>
  <si>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</si>
  <si>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</si>
  <si>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</si>
  <si>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</si>
  <si>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</si>
  <si>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</si>
  <si>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</si>
  <si>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</si>
  <si>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</si>
  <si>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</si>
  <si>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</si>
  <si>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</si>
  <si>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</si>
  <si>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</si>
  <si>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</si>
  <si>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</si>
  <si>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</si>
  <si>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</si>
  <si>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</si>
  <si>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</si>
  <si>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</si>
  <si>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</si>
  <si>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</si>
  <si>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</si>
  <si>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</si>
  <si>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</si>
  <si>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</si>
  <si>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</si>
  <si>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</si>
  <si>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</si>
  <si>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</si>
  <si>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</si>
  <si>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</si>
  <si>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</si>
  <si>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</si>
  <si>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</si>
  <si>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</si>
  <si>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</si>
  <si>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</si>
  <si>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</si>
  <si>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</si>
  <si>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</si>
  <si>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</si>
  <si>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</si>
  <si>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</si>
  <si>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</si>
  <si>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</si>
  <si>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</si>
  <si>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</si>
  <si>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</si>
  <si>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</si>
  <si>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</si>
  <si>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</si>
  <si>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</si>
  <si>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</si>
  <si>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</si>
  <si>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</si>
  <si>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</si>
  <si>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</si>
  <si>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</si>
  <si>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</si>
  <si>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</si>
  <si>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</si>
  <si>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</si>
  <si>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</si>
  <si>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</si>
  <si>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</si>
  <si>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</si>
  <si>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</si>
  <si>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</si>
  <si>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</si>
  <si>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</si>
  <si>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</si>
  <si>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</si>
  <si>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</si>
  <si>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</si>
  <si>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</si>
  <si>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</si>
  <si>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</si>
  <si>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</si>
  <si>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</si>
  <si>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</si>
  <si>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</si>
  <si>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</si>
  <si>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</si>
  <si>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</si>
  <si>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</si>
  <si>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</si>
  <si>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</si>
  <si>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</si>
  <si>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</si>
  <si>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</si>
  <si>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</si>
  <si>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</si>
  <si>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</si>
  <si>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</si>
  <si>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</si>
  <si>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</si>
  <si>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</si>
  <si>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</si>
  <si>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</si>
  <si>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</si>
  <si>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</si>
  <si>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</si>
  <si>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</si>
  <si>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</si>
  <si>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</si>
  <si>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</si>
  <si>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</si>
  <si>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</si>
  <si>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</si>
  <si>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</si>
  <si>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</si>
  <si>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</si>
  <si>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</si>
  <si>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</si>
  <si>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</si>
  <si>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</si>
  <si>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</si>
  <si>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</si>
  <si>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</si>
  <si>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</si>
  <si>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</si>
  <si>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</si>
  <si>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</si>
  <si>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</si>
  <si>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</si>
  <si>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</si>
  <si>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</si>
  <si>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</si>
  <si>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</si>
  <si>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</si>
  <si>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</si>
  <si>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</si>
  <si>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</si>
  <si>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</si>
  <si>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</si>
  <si>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</si>
  <si>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</si>
  <si>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</si>
  <si>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</si>
  <si>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</si>
  <si>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</si>
  <si>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</si>
  <si>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</si>
  <si>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</si>
  <si>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</si>
  <si>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</si>
  <si>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</si>
  <si>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</si>
  <si>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</si>
  <si>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</si>
  <si>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</si>
  <si>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</si>
  <si>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</si>
  <si>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</si>
  <si>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</si>
  <si>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</si>
  <si>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</si>
  <si>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</si>
  <si>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</si>
  <si>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</si>
  <si>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</si>
  <si>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</si>
  <si>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</si>
  <si>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</si>
  <si>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</si>
  <si>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</si>
  <si>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</si>
  <si>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</si>
  <si>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</si>
  <si>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</si>
  <si>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</si>
  <si>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</si>
  <si>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</si>
  <si>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</si>
  <si>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</si>
  <si>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</si>
  <si>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</si>
  <si>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</si>
  <si>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</si>
  <si>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</si>
  <si>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</si>
  <si>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</si>
  <si>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</si>
  <si>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</si>
  <si>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</si>
  <si>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</si>
  <si>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</si>
  <si>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</si>
  <si>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</si>
  <si>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</si>
  <si>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</si>
  <si>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</si>
  <si>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</si>
  <si>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</si>
  <si>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</si>
  <si>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</si>
  <si>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</si>
  <si>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</si>
  <si>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</si>
  <si>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</si>
  <si>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</si>
  <si>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</si>
  <si>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</si>
  <si>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</si>
  <si>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</si>
  <si>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</si>
  <si>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</si>
  <si>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</si>
  <si>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</si>
  <si>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</si>
  <si>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</si>
  <si>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</si>
  <si>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</si>
  <si>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</si>
  <si>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</si>
  <si>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</si>
  <si>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</si>
  <si>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</si>
  <si>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</si>
  <si>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</si>
  <si>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</si>
  <si>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</si>
  <si>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</si>
  <si>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</si>
  <si>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</si>
  <si>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</si>
  <si>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</si>
  <si>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</si>
  <si>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</si>
  <si>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</si>
  <si>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</si>
  <si>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</si>
  <si>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</si>
  <si>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</si>
  <si>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</si>
  <si>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</si>
  <si>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</si>
  <si>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</si>
  <si>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</si>
  <si>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</si>
  <si>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</si>
  <si>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</si>
  <si>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</si>
  <si>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</si>
  <si>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</si>
  <si>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</si>
  <si>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</si>
  <si>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</si>
  <si>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</si>
  <si>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</si>
  <si>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</si>
  <si>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</si>
  <si>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</si>
  <si>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</si>
  <si>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</si>
  <si>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</si>
  <si>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</si>
  <si>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</si>
  <si>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</si>
  <si>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</si>
  <si>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</si>
  <si>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</si>
  <si>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</si>
  <si>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</si>
  <si>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</si>
  <si>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</si>
  <si>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</si>
  <si>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</si>
  <si>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</si>
  <si>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</si>
  <si>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</si>
  <si>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</si>
  <si>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</si>
  <si>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</si>
  <si>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</si>
  <si>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</si>
  <si>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</si>
  <si>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</si>
  <si>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</si>
  <si>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</si>
  <si>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</si>
  <si>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</si>
  <si>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</si>
  <si>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</si>
  <si>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</si>
  <si>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</si>
  <si>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</si>
  <si>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</si>
  <si>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</si>
  <si>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</si>
  <si>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</si>
  <si>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</si>
  <si>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</si>
  <si>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</si>
  <si>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</si>
  <si>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</si>
  <si>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</si>
  <si>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</si>
  <si>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</si>
  <si>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</si>
  <si>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</si>
  <si>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</si>
  <si>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</si>
  <si>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</si>
  <si>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</si>
  <si>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</si>
  <si>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</si>
  <si>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</si>
  <si>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</si>
  <si>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</si>
  <si>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</si>
  <si>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</si>
  <si>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</si>
  <si>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</si>
  <si>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</si>
  <si>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</si>
  <si>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</si>
  <si>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</si>
  <si>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</si>
  <si>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</si>
  <si>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</si>
  <si>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</si>
  <si>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</si>
  <si>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</si>
  <si>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</si>
  <si>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</si>
  <si>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</si>
  <si>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</si>
  <si>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</si>
  <si>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</si>
  <si>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</si>
  <si>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</si>
  <si>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</si>
  <si>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</si>
  <si>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</si>
  <si>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</si>
  <si>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</si>
  <si>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</si>
  <si>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</si>
  <si>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</si>
  <si>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</si>
  <si>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</si>
  <si>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</si>
  <si>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</si>
  <si>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</si>
  <si>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</si>
  <si>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</si>
  <si>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</si>
  <si>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</si>
  <si>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</si>
  <si>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</si>
  <si>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</si>
  <si>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</si>
  <si>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</si>
  <si>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</si>
  <si>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</si>
  <si>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</si>
  <si>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</si>
  <si>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</si>
  <si>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</si>
  <si>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</si>
  <si>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</si>
  <si>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</si>
  <si>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</si>
  <si>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</si>
  <si>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</si>
  <si>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</si>
  <si>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</si>
  <si>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</si>
  <si>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</si>
  <si>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</si>
  <si>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</si>
  <si>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</si>
  <si>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</si>
  <si>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</si>
  <si>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</si>
  <si>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</si>
  <si>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</si>
  <si>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</si>
  <si>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</si>
  <si>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</si>
  <si>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</si>
  <si>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</si>
  <si>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</si>
  <si>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</si>
  <si>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</si>
  <si>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</si>
  <si>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</si>
  <si>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</si>
  <si>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</si>
  <si>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</si>
  <si>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</si>
  <si>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</si>
  <si>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</si>
  <si>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</si>
  <si>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</si>
  <si>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</si>
  <si>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</si>
  <si>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</si>
  <si>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</si>
  <si>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</si>
  <si>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</si>
  <si>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</si>
  <si>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</si>
  <si>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</si>
  <si>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</si>
  <si>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</si>
  <si>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</si>
  <si>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</si>
  <si>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</si>
  <si>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</si>
  <si>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</si>
  <si>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</si>
  <si>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</si>
  <si>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</si>
  <si>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</si>
  <si>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</si>
  <si>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</si>
  <si>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</si>
  <si>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</si>
  <si>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</si>
  <si>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</si>
  <si>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</si>
  <si>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</si>
  <si>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</si>
  <si>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</si>
  <si>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</si>
  <si>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</si>
  <si>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</si>
  <si>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</si>
  <si>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</si>
  <si>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</si>
  <si>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</si>
  <si>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</si>
  <si>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</si>
  <si>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</si>
  <si>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</si>
  <si>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</si>
  <si>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</si>
  <si>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</si>
  <si>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</si>
  <si>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</si>
  <si>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</si>
  <si>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</si>
  <si>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</si>
  <si>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</si>
  <si>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</si>
  <si>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</si>
  <si>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</si>
  <si>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</si>
  <si>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</si>
  <si>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</si>
  <si>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</si>
  <si>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</si>
  <si>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</si>
  <si>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</si>
  <si>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</si>
  <si>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</si>
  <si>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</si>
  <si>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</si>
  <si>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</si>
  <si>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</si>
  <si>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</si>
  <si>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</si>
  <si>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</si>
  <si>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</si>
  <si>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</si>
  <si>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</si>
  <si>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</si>
  <si>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</si>
  <si>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</si>
  <si>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</si>
  <si>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</si>
  <si>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</si>
  <si>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</si>
  <si>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</si>
  <si>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</si>
  <si>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</si>
  <si>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</si>
  <si>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</si>
  <si>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</si>
  <si>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</si>
  <si>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</si>
  <si>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</si>
  <si>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</si>
  <si>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</si>
  <si>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</si>
  <si>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</si>
  <si>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</si>
  <si>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</si>
  <si>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</si>
  <si>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</si>
  <si>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</si>
  <si>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</si>
  <si>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</si>
  <si>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</si>
  <si>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</si>
  <si>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</si>
  <si>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</si>
  <si>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</si>
  <si>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</si>
  <si>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</si>
  <si>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</si>
  <si>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</si>
  <si>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</si>
  <si>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</si>
  <si>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</si>
  <si>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</si>
  <si>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</si>
  <si>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</si>
  <si>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</si>
  <si>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</si>
  <si>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</si>
  <si>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</si>
  <si>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</si>
  <si>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</si>
  <si>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</si>
  <si>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</si>
  <si>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</si>
  <si>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</si>
  <si>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</si>
  <si>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</si>
  <si>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</si>
  <si>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</si>
  <si>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</si>
  <si>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</si>
  <si>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</si>
  <si>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</si>
  <si>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</si>
  <si>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</si>
  <si>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</si>
  <si>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</si>
  <si>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</si>
  <si>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</si>
  <si>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</si>
  <si>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</si>
  <si>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</si>
  <si>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</si>
  <si>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</si>
  <si>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</si>
  <si>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</si>
  <si>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</si>
  <si>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</si>
  <si>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</si>
  <si>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</si>
  <si>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</si>
  <si>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</si>
  <si>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</si>
  <si>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</si>
  <si>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</si>
  <si>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</si>
  <si>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</si>
  <si>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</si>
  <si>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</si>
  <si>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</si>
  <si>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</si>
  <si>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</si>
  <si>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</si>
  <si>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</si>
  <si>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</si>
  <si>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</si>
  <si>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</si>
  <si>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</si>
  <si>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</si>
  <si>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</si>
  <si>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</si>
  <si>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</si>
  <si>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</si>
  <si>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</si>
  <si>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</si>
  <si>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</si>
  <si>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</si>
  <si>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</si>
  <si>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</si>
  <si>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</si>
  <si>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</si>
  <si>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</si>
  <si>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</si>
  <si>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</si>
  <si>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</si>
  <si>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</si>
  <si>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</si>
  <si>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</si>
  <si>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</si>
  <si>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</si>
  <si>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</si>
  <si>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</si>
  <si>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</si>
  <si>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</si>
  <si>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</si>
  <si>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</si>
  <si>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</si>
  <si>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</si>
  <si>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</si>
  <si>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</si>
  <si>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</si>
  <si>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</si>
  <si>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</si>
  <si>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</si>
  <si>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</si>
  <si>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</si>
  <si>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</si>
  <si>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</si>
  <si>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</si>
  <si>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</si>
  <si>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</si>
  <si>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</si>
  <si>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</si>
  <si>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</si>
  <si>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</si>
  <si>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</si>
  <si>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</si>
  <si>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</si>
  <si>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</si>
  <si>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</si>
  <si>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</si>
  <si>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</si>
  <si>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</si>
  <si>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</si>
  <si>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</si>
  <si>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</si>
  <si>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</si>
  <si>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</si>
  <si>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</si>
  <si>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</si>
  <si>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</si>
  <si>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</si>
  <si>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</si>
  <si>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</si>
  <si>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</si>
  <si>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</si>
  <si>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</si>
  <si>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</si>
  <si>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</si>
  <si>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</si>
  <si>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</si>
  <si>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</si>
  <si>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</si>
  <si>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</si>
  <si>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</si>
  <si>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</si>
  <si>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</si>
  <si>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</si>
  <si>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</si>
  <si>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</si>
  <si>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</si>
  <si>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</si>
  <si>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</si>
  <si>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</si>
  <si>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</si>
  <si>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</si>
  <si>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</si>
  <si>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</si>
  <si>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</si>
  <si>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</si>
  <si>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</si>
  <si>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</si>
  <si>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</si>
  <si>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</si>
  <si>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</si>
  <si>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</si>
  <si>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</si>
  <si>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</si>
  <si>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</si>
  <si>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</si>
  <si>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</si>
  <si>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</si>
  <si>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</si>
  <si>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</si>
  <si>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</si>
  <si>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</si>
  <si>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</si>
  <si>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</si>
  <si>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</si>
  <si>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</si>
  <si>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</si>
  <si>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</si>
  <si>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</si>
  <si>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</si>
  <si>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</si>
  <si>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</si>
  <si>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</si>
  <si>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</si>
  <si>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</si>
  <si>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</si>
  <si>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</si>
  <si>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</si>
  <si>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</si>
  <si>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</si>
  <si>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</si>
  <si>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</si>
  <si>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</si>
  <si>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</si>
  <si>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</si>
  <si>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</si>
  <si>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</si>
  <si>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</si>
  <si>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</si>
  <si>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</si>
  <si>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</si>
  <si>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</si>
  <si>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</si>
  <si>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</si>
  <si>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</si>
  <si>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</si>
  <si>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</si>
  <si>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</si>
  <si>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</si>
  <si>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</si>
  <si>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</si>
  <si>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</si>
  <si>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</si>
  <si>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</si>
  <si>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</si>
  <si>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</si>
  <si>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</si>
  <si>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</si>
  <si>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</si>
  <si>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</si>
  <si>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</si>
  <si>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</si>
  <si>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</si>
  <si>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</si>
  <si>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</si>
  <si>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</si>
  <si>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</si>
  <si>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</si>
  <si>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</si>
  <si>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</si>
  <si>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</si>
  <si>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</si>
  <si>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</si>
  <si>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</si>
  <si>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</si>
  <si>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</si>
  <si>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</si>
  <si>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</si>
  <si>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</si>
  <si>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</si>
  <si>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</si>
  <si>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</si>
  <si>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</si>
  <si>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</si>
  <si>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</si>
  <si>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</si>
  <si>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</si>
  <si>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</si>
  <si>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</si>
  <si>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</si>
  <si>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</si>
  <si>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</si>
  <si>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</si>
  <si>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</si>
  <si>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</si>
  <si>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</si>
  <si>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</si>
  <si>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</si>
  <si>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</si>
  <si>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</si>
  <si>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</si>
  <si>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</si>
  <si>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</si>
  <si>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</si>
  <si>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</si>
  <si>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</si>
  <si>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</si>
  <si>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</si>
  <si>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</si>
  <si>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</si>
  <si>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</si>
  <si>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</si>
  <si>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</si>
  <si>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</si>
  <si>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</si>
  <si>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</si>
  <si>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</si>
  <si>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</si>
  <si>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</si>
  <si>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</si>
  <si>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</si>
  <si>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</si>
  <si>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</si>
  <si>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</si>
  <si>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</si>
  <si>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</si>
  <si>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</si>
  <si>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</si>
  <si>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</si>
  <si>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</si>
  <si>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</si>
  <si>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</si>
  <si>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</si>
  <si>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</si>
  <si>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</si>
  <si>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</si>
  <si>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</si>
  <si>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</si>
  <si>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</si>
  <si>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</si>
  <si>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</si>
  <si>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</si>
  <si>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</si>
  <si>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</si>
  <si>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</si>
  <si>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</si>
  <si>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</si>
  <si>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</si>
  <si>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</si>
  <si>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</si>
  <si>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</si>
  <si>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</si>
  <si>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</si>
  <si>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</si>
  <si>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</si>
  <si>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</si>
  <si>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</si>
  <si>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</si>
  <si>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</si>
  <si>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</si>
  <si>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</si>
  <si>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</si>
  <si>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</si>
  <si>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</si>
  <si>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</si>
  <si>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</si>
  <si>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</si>
  <si>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</si>
  <si>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</si>
  <si>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</si>
  <si>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</si>
  <si>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</si>
  <si>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</si>
  <si>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</si>
  <si>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</si>
  <si>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</si>
  <si>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</si>
  <si>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</si>
  <si>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</si>
  <si>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</si>
  <si>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</si>
  <si>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</si>
  <si>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</si>
  <si>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</si>
  <si>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</si>
  <si>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</si>
  <si>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</si>
  <si>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</si>
  <si>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</si>
  <si>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</si>
  <si>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</si>
  <si>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</si>
  <si>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</si>
  <si>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</si>
  <si>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</si>
  <si>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</si>
  <si>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</si>
  <si>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</si>
  <si>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</si>
  <si>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</si>
  <si>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</si>
  <si>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</si>
  <si>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</si>
  <si>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</si>
  <si>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</si>
  <si>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</si>
  <si>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</si>
  <si>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</si>
  <si>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</si>
  <si>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</si>
  <si>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</si>
  <si>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</si>
  <si>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</si>
  <si>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</si>
  <si>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</si>
  <si>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</si>
  <si>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</si>
  <si>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</si>
  <si>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</si>
  <si>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</si>
  <si>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</si>
  <si>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</si>
  <si>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</si>
  <si>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</si>
  <si>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</si>
  <si>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</si>
  <si>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</si>
  <si>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</si>
  <si>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</si>
  <si>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</si>
  <si>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</si>
  <si>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</si>
  <si>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</si>
  <si>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</si>
  <si>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</si>
  <si>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</si>
  <si>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</si>
  <si>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</si>
  <si>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</si>
  <si>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</si>
  <si>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</si>
  <si>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</si>
  <si>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</si>
  <si>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</si>
  <si>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</si>
  <si>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</si>
  <si>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</si>
  <si>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</si>
  <si>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</si>
  <si>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</si>
  <si>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</si>
  <si>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</si>
  <si>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</si>
  <si>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</si>
  <si>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</si>
  <si>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</si>
  <si>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</si>
  <si>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</si>
  <si>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</si>
  <si>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</si>
  <si>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</si>
  <si>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</si>
  <si>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</si>
  <si>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</si>
  <si>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</si>
  <si>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</si>
  <si>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</si>
  <si>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</si>
  <si>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</si>
  <si>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</si>
  <si>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</si>
  <si>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</si>
  <si>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</si>
  <si>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</si>
  <si>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</si>
  <si>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</si>
  <si>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</si>
  <si>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</si>
  <si>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</si>
  <si>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</si>
  <si>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</si>
  <si>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</si>
  <si>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</si>
  <si>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</si>
  <si>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</si>
  <si>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</si>
  <si>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</si>
  <si>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</si>
  <si>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</si>
  <si>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</si>
  <si>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</si>
  <si>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</si>
  <si>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</si>
  <si>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</si>
  <si>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</si>
  <si>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</si>
  <si>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</si>
  <si>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</si>
  <si>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</si>
  <si>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</si>
  <si>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</si>
  <si>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</si>
  <si>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</si>
  <si>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</si>
  <si>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</si>
  <si>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</si>
  <si>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</si>
  <si>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</si>
  <si>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</si>
  <si>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</si>
  <si>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</si>
  <si>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</si>
  <si>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</si>
  <si>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</si>
  <si>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</si>
  <si>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</si>
  <si>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</si>
  <si>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</si>
  <si>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</si>
  <si>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</si>
  <si>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</si>
  <si>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</si>
  <si>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</si>
  <si>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</si>
  <si>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</si>
  <si>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</si>
  <si>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</si>
  <si>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</si>
  <si>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</si>
  <si>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</si>
  <si>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</si>
  <si>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</si>
  <si>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</si>
  <si>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</si>
  <si>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</si>
  <si>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</si>
  <si>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</si>
  <si>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</si>
  <si>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</si>
  <si>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</si>
  <si>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</si>
  <si>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</si>
  <si>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</si>
  <si>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</si>
  <si>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</si>
  <si>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</si>
  <si>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</si>
  <si>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</si>
  <si>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</si>
  <si>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</si>
  <si>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</si>
  <si>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</si>
  <si>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</si>
  <si>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</si>
  <si>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</si>
  <si>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</si>
  <si>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</si>
  <si>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</si>
  <si>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</si>
  <si>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</si>
  <si>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</si>
  <si>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</si>
  <si>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</si>
  <si>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</si>
  <si>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</si>
  <si>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</si>
  <si>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</si>
  <si>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</si>
  <si>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</si>
  <si>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</si>
  <si>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</si>
  <si>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</si>
  <si>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</si>
  <si>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</si>
  <si>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</si>
  <si>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</si>
  <si>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</si>
  <si>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</si>
  <si>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</si>
  <si>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</si>
  <si>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</si>
  <si>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</si>
  <si>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</si>
  <si>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</si>
  <si>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</si>
  <si>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</si>
  <si>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</si>
  <si>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</si>
  <si>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</si>
  <si>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</si>
  <si>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</si>
  <si>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</si>
  <si>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</si>
  <si>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</si>
  <si>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</si>
  <si>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</si>
  <si>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</si>
  <si>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</si>
  <si>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</si>
  <si>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</si>
  <si>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</si>
  <si>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</si>
  <si>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</si>
  <si>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</si>
  <si>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</si>
  <si>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</si>
  <si>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</si>
  <si>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</si>
  <si>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</si>
  <si>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</si>
  <si>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</si>
  <si>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</si>
  <si>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</si>
  <si>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</si>
  <si>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</si>
  <si>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</si>
  <si>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</si>
  <si>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</si>
  <si>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</si>
  <si>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</si>
  <si>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</si>
  <si>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</si>
  <si>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</si>
  <si>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</si>
  <si>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</si>
  <si>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</si>
  <si>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</si>
  <si>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</si>
  <si>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</si>
  <si>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</si>
  <si>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</si>
  <si>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</si>
  <si>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</si>
  <si>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</si>
  <si>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</si>
  <si>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</si>
  <si>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</si>
  <si>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</si>
  <si>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</si>
  <si>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</si>
  <si>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</si>
  <si>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</si>
  <si>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</si>
  <si>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</si>
  <si>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</si>
  <si>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</si>
  <si>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</si>
  <si>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</si>
  <si>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</si>
  <si>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</si>
  <si>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</si>
  <si>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</si>
  <si>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</si>
  <si>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</si>
  <si>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</si>
  <si>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</si>
  <si>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</si>
  <si>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</si>
  <si>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</si>
  <si>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</si>
  <si>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</si>
  <si>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</si>
  <si>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</si>
  <si>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</si>
  <si>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</si>
  <si>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</si>
  <si>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</si>
  <si>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</si>
  <si>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</si>
  <si>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</si>
  <si>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</si>
  <si>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</si>
  <si>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</si>
  <si>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</si>
  <si>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</si>
  <si>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</si>
  <si>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</si>
  <si>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</si>
  <si>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</si>
  <si>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</si>
  <si>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</si>
  <si>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</si>
  <si>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</si>
  <si>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</si>
  <si>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</si>
  <si>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</si>
  <si>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</si>
  <si>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</si>
  <si>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</si>
  <si>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</si>
  <si>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</si>
  <si>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</si>
  <si>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</si>
  <si>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</si>
  <si>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</si>
  <si>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</si>
  <si>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</si>
  <si>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</si>
  <si>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</si>
  <si>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</si>
  <si>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</si>
  <si>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</si>
  <si>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</si>
  <si>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</si>
  <si>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</si>
  <si>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</si>
  <si>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</si>
  <si>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</si>
  <si>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</si>
  <si>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</si>
  <si>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</si>
  <si>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</si>
  <si>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</si>
  <si>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</si>
  <si>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</si>
  <si>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</si>
  <si>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</si>
  <si>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</si>
  <si>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</si>
  <si>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</si>
  <si>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</si>
  <si>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</si>
  <si>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</si>
  <si>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</si>
  <si>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</si>
  <si>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</si>
  <si>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</si>
  <si>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</si>
  <si>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</si>
  <si>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</si>
  <si>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</si>
  <si>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</si>
  <si>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</si>
  <si>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</si>
  <si>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</si>
  <si>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</si>
  <si>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</si>
  <si>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</si>
  <si>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</si>
  <si>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</si>
  <si>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</si>
  <si>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</si>
  <si>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</si>
  <si>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</si>
  <si>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</si>
  <si>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</si>
  <si>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</si>
  <si>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</si>
  <si>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</si>
  <si>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</si>
  <si>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</si>
  <si>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</si>
  <si>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</si>
  <si>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</si>
  <si>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</si>
  <si>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</si>
  <si>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</si>
  <si>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</si>
  <si>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</si>
  <si>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</si>
  <si>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</si>
  <si>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</si>
  <si>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</si>
  <si>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</si>
  <si>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</si>
  <si>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</si>
  <si>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</si>
  <si>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</si>
  <si>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</si>
  <si>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</si>
  <si>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</si>
  <si>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</si>
  <si>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</si>
  <si>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</si>
  <si>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</si>
  <si>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</si>
  <si>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</si>
  <si>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</si>
  <si>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</si>
  <si>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</si>
  <si>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</si>
  <si>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</si>
  <si>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</si>
  <si>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</si>
  <si>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</si>
  <si>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</si>
  <si>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</si>
  <si>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</si>
  <si>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</si>
  <si>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</si>
  <si>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</si>
  <si>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</si>
  <si>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</si>
  <si>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</si>
  <si>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</si>
  <si>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</si>
  <si>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</si>
  <si>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</si>
  <si>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</si>
  <si>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</si>
  <si>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</si>
  <si>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</si>
  <si>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</si>
  <si>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</si>
  <si>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</si>
  <si>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</si>
  <si>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</si>
  <si>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</si>
  <si>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</si>
  <si>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</si>
  <si>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</si>
  <si>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</si>
  <si>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</si>
  <si>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</si>
  <si>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</si>
  <si>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</si>
  <si>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</si>
  <si>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</si>
  <si>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</si>
  <si>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</si>
  <si>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</si>
  <si>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</si>
  <si>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</si>
  <si>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</si>
  <si>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</si>
  <si>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</si>
  <si>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</si>
  <si>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</si>
  <si>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</si>
  <si>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</si>
  <si>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</si>
  <si>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</si>
  <si>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</si>
  <si>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</si>
  <si>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</si>
  <si>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</si>
  <si>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</si>
  <si>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</si>
  <si>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</si>
  <si>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</si>
  <si>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</si>
  <si>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</si>
  <si>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</si>
  <si>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</si>
  <si>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</si>
  <si>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</si>
  <si>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</si>
  <si>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</si>
  <si>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</si>
  <si>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</si>
  <si>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</si>
  <si>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</si>
  <si>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</si>
  <si>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</si>
  <si>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</si>
  <si>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</si>
  <si>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</si>
  <si>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</si>
  <si>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</si>
  <si>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</si>
  <si>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</si>
  <si>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</si>
  <si>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</si>
  <si>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</si>
  <si>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</si>
  <si>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</si>
  <si>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</si>
  <si>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</si>
  <si>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</si>
  <si>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</si>
  <si>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</si>
  <si>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</si>
  <si>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</si>
  <si>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</si>
  <si>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</si>
  <si>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</si>
  <si>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</si>
  <si>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</si>
  <si>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</si>
  <si>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</si>
  <si>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</si>
  <si>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</si>
  <si>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</si>
  <si>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</si>
  <si>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</si>
  <si>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</si>
  <si>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</si>
  <si>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</si>
  <si>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</si>
  <si>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</si>
  <si>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</si>
  <si>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</si>
  <si>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</si>
  <si>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</si>
  <si>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</si>
  <si>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</si>
  <si>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</si>
  <si>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</si>
  <si>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</si>
  <si>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</si>
  <si>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</si>
  <si>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</si>
  <si>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</si>
  <si>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</si>
  <si>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</si>
  <si>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</si>
  <si>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</si>
  <si>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</si>
  <si>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</si>
  <si>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</si>
  <si>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</si>
  <si>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</si>
  <si>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</si>
  <si>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</si>
  <si>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</si>
  <si>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</si>
  <si>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</si>
  <si>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</si>
  <si>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</si>
  <si>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</si>
  <si>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</si>
  <si>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</si>
  <si>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</si>
  <si>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</si>
  <si>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</si>
  <si>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</si>
  <si>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</si>
  <si>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</si>
  <si>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</si>
  <si>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</si>
  <si>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</si>
  <si>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</si>
  <si>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</si>
  <si>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</si>
  <si>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</si>
  <si>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</si>
  <si>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</si>
  <si>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</si>
  <si>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</si>
  <si>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</si>
  <si>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</si>
  <si>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</si>
  <si>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</si>
  <si>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</si>
  <si>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</si>
  <si>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</si>
  <si>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</si>
  <si>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</si>
  <si>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</si>
  <si>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</si>
  <si>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</si>
  <si>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</si>
  <si>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</si>
  <si>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</si>
  <si>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</si>
  <si>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</si>
  <si>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</si>
  <si>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</si>
  <si>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</si>
  <si>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</si>
  <si>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</si>
  <si>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</si>
  <si>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</si>
  <si>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</si>
  <si>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</si>
  <si>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</si>
  <si>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</si>
  <si>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</si>
  <si>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</si>
  <si>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</si>
  <si>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</si>
  <si>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</si>
  <si>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</si>
  <si>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</si>
  <si>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</si>
  <si>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</si>
  <si>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</si>
  <si>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</si>
  <si>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</si>
  <si>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</si>
  <si>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</si>
  <si>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</si>
  <si>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</si>
  <si>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</si>
  <si>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</si>
  <si>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</si>
  <si>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</si>
  <si>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</si>
  <si>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</si>
  <si>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</si>
  <si>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</si>
  <si>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</si>
  <si>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</si>
  <si>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</si>
  <si>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</si>
  <si>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</si>
  <si>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</si>
  <si>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</si>
  <si>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</si>
  <si>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</si>
  <si>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</si>
  <si>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</si>
  <si>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</si>
  <si>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</si>
  <si>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</si>
  <si>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</si>
  <si>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</si>
  <si>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</si>
  <si>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</si>
  <si>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</si>
  <si>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</si>
  <si>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</si>
  <si>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</si>
  <si>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</si>
  <si>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</si>
  <si>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</si>
  <si>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</si>
  <si>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</si>
  <si>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</si>
  <si>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</si>
  <si>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</si>
  <si>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</si>
  <si>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</si>
  <si>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</si>
  <si>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</si>
  <si>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</si>
  <si>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</si>
  <si>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</si>
  <si>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</si>
  <si>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</si>
  <si>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</si>
  <si>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</si>
  <si>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</si>
  <si>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</si>
  <si>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</si>
  <si>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</si>
  <si>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</si>
  <si>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</si>
  <si>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</si>
  <si>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</si>
  <si>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</si>
  <si>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</si>
  <si>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</si>
  <si>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</si>
  <si>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</si>
  <si>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</si>
  <si>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</si>
  <si>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</si>
  <si>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</si>
  <si>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</si>
  <si>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</si>
  <si>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</si>
  <si>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</si>
  <si>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</si>
  <si>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</si>
  <si>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</si>
  <si>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</si>
  <si>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</si>
  <si>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</si>
  <si>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</si>
  <si>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</si>
  <si>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</si>
  <si>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</si>
  <si>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</si>
  <si>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</si>
  <si>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</si>
  <si>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</si>
  <si>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</si>
  <si>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</si>
  <si>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</si>
  <si>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</si>
  <si>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</si>
  <si>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</si>
  <si>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</si>
  <si>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</si>
  <si>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</si>
  <si>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</si>
  <si>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</si>
  <si>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</si>
  <si>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</si>
  <si>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</si>
  <si>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</si>
  <si>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</si>
  <si>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</si>
  <si>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</si>
  <si>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</si>
  <si>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</si>
  <si>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</si>
  <si>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</si>
  <si>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</si>
  <si>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</si>
  <si>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</si>
  <si>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</si>
  <si>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</si>
  <si>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</si>
  <si>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</si>
  <si>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</si>
  <si>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</si>
  <si>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</si>
  <si>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</si>
  <si>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</si>
  <si>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</si>
  <si>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</si>
  <si>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</si>
  <si>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</si>
  <si>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</si>
  <si>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</si>
  <si>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</si>
  <si>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</si>
  <si>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</si>
  <si>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</si>
  <si>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</si>
  <si>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</si>
  <si>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</si>
  <si>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</si>
  <si>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</si>
  <si>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</si>
  <si>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</si>
  <si>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</si>
  <si>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</si>
  <si>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</si>
  <si>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</si>
  <si>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</si>
  <si>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</si>
  <si>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</si>
  <si>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</si>
  <si>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</si>
  <si>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</si>
  <si>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</si>
  <si>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</si>
  <si>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</si>
  <si>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</si>
  <si>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</si>
  <si>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</si>
  <si>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</si>
  <si>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</si>
  <si>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</si>
  <si>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</si>
  <si>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</si>
  <si>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</si>
  <si>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</si>
  <si>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</si>
  <si>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</si>
  <si>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</si>
  <si>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</si>
  <si>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</si>
  <si>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</si>
  <si>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</si>
  <si>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</si>
  <si>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</si>
  <si>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</si>
  <si>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</si>
  <si>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</si>
  <si>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</si>
  <si>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</si>
  <si>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</si>
  <si>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</si>
  <si>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</si>
  <si>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</si>
  <si>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</si>
  <si>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</si>
  <si>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</si>
  <si>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</si>
  <si>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</si>
  <si>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</si>
  <si>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</si>
  <si>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</si>
  <si>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</si>
  <si>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</si>
  <si>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</si>
  <si>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</si>
  <si>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</si>
  <si>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</si>
  <si>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</si>
  <si>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</si>
  <si>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</si>
  <si>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</si>
  <si>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</si>
  <si>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</si>
  <si>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</si>
  <si>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</si>
  <si>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</si>
  <si>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</si>
  <si>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</si>
  <si>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</si>
  <si>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</si>
  <si>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</si>
  <si>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</si>
  <si>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</si>
  <si>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</si>
  <si>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</si>
  <si>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</si>
  <si>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</si>
  <si>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</si>
  <si>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</si>
  <si>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</si>
  <si>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</si>
  <si>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</si>
  <si>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</si>
  <si>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</si>
  <si>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</si>
  <si>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</si>
  <si>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</si>
  <si>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</si>
  <si>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</si>
  <si>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</si>
  <si>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</si>
  <si>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</si>
  <si>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</si>
  <si>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</si>
  <si>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</si>
  <si>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</si>
  <si>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</si>
  <si>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</si>
  <si>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</si>
  <si>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</si>
  <si>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</si>
  <si>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</si>
  <si>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</si>
  <si>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</si>
  <si>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</si>
  <si>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</si>
  <si>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</si>
  <si>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</si>
  <si>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</si>
  <si>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</si>
  <si>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</si>
  <si>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</si>
  <si>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</si>
  <si>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</si>
  <si>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</si>
  <si>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</si>
  <si>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</si>
  <si>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</si>
  <si>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</si>
  <si>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</si>
  <si>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</si>
  <si>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</si>
  <si>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</si>
  <si>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</si>
  <si>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</si>
  <si>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</si>
  <si>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</si>
  <si>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</si>
  <si>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</si>
  <si>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</si>
  <si>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</si>
  <si>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</si>
  <si>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</si>
  <si>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</si>
  <si>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</si>
  <si>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</si>
  <si>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</si>
  <si>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</si>
  <si>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</si>
  <si>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</si>
  <si>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</si>
  <si>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</si>
  <si>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</si>
  <si>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</si>
  <si>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</si>
  <si>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</si>
  <si>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</si>
  <si>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</si>
  <si>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</si>
  <si>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</si>
  <si>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</si>
  <si>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</si>
  <si>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</si>
  <si>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</si>
  <si>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</si>
  <si>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</si>
  <si>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</si>
  <si>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</si>
  <si>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</si>
  <si>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</si>
  <si>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</si>
  <si>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</si>
  <si>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</si>
  <si>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</si>
  <si>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</si>
  <si>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</si>
  <si>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</si>
  <si>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</si>
  <si>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</si>
  <si>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</si>
  <si>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</si>
  <si>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</si>
  <si>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</si>
  <si>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</si>
  <si>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</si>
  <si>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</si>
  <si>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</si>
  <si>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</si>
  <si>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</si>
  <si>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</si>
  <si>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</si>
  <si>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</si>
  <si>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</si>
  <si>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</si>
  <si>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</si>
  <si>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</si>
  <si>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</si>
  <si>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</si>
  <si>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</si>
  <si>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</si>
  <si>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</si>
  <si>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</si>
  <si>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</si>
  <si>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</si>
  <si>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</si>
  <si>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</si>
  <si>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</si>
  <si>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</si>
  <si>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</si>
  <si>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</si>
  <si>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</si>
  <si>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</si>
  <si>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</si>
  <si>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</si>
  <si>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</si>
  <si>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</si>
  <si>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</si>
  <si>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</si>
  <si>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</si>
  <si>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</si>
  <si>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</si>
  <si>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</si>
  <si>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</si>
  <si>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</si>
  <si>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</si>
  <si>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</si>
  <si>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</si>
  <si>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</si>
  <si>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</si>
  <si>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</si>
  <si>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</si>
  <si>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</si>
  <si>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</si>
  <si>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</si>
  <si>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</si>
  <si>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</si>
  <si>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</si>
  <si>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</si>
  <si>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</si>
  <si>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</si>
  <si>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</si>
  <si>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</si>
  <si>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</si>
  <si>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</si>
  <si>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</si>
  <si>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</si>
  <si>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</si>
  <si>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</si>
  <si>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</si>
  <si>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</si>
  <si>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</si>
  <si>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</si>
  <si>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</si>
  <si>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</si>
  <si>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</si>
  <si>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</si>
  <si>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</si>
  <si>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</si>
  <si>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</si>
  <si>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</si>
  <si>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</si>
  <si>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</si>
  <si>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</si>
  <si>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</si>
  <si>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</si>
  <si>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</si>
  <si>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</si>
  <si>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</si>
  <si>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</si>
  <si>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</si>
  <si>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</si>
  <si>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</si>
  <si>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</si>
  <si>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</si>
  <si>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</si>
  <si>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</si>
  <si>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</si>
  <si>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</si>
  <si>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</si>
  <si>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</si>
  <si>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</si>
  <si>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</si>
  <si>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</si>
  <si>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</si>
  <si>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</si>
  <si>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</si>
  <si>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</si>
  <si>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</si>
  <si>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</si>
  <si>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</si>
  <si>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</si>
  <si>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</si>
  <si>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</si>
  <si>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</si>
  <si>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</si>
  <si>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</si>
  <si>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</si>
  <si>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</si>
  <si>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</si>
  <si>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</si>
  <si>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</si>
  <si>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</si>
  <si>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</si>
  <si>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</si>
  <si>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</si>
  <si>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</si>
  <si>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</si>
  <si>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</si>
  <si>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</si>
  <si>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</si>
  <si>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</si>
  <si>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</si>
  <si>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</si>
  <si>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</si>
  <si>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</si>
  <si>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</si>
  <si>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</si>
  <si>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</si>
  <si>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</si>
  <si>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</si>
  <si>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</si>
  <si>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</si>
  <si>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</si>
  <si>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</si>
  <si>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</si>
  <si>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</si>
  <si>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</si>
  <si>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</si>
  <si>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</si>
  <si>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</si>
  <si>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</si>
  <si>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</si>
  <si>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</si>
  <si>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</si>
  <si>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</si>
  <si>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</si>
  <si>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</si>
  <si>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</si>
  <si>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</si>
  <si>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</si>
  <si>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</si>
  <si>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</si>
  <si>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</si>
  <si>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</si>
  <si>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</si>
  <si>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</si>
  <si>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</si>
  <si>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</si>
  <si>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</si>
  <si>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</si>
  <si>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</si>
  <si>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</si>
  <si>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</si>
  <si>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</si>
  <si>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</si>
  <si>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</si>
  <si>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</si>
  <si>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</si>
  <si>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</si>
  <si>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</si>
  <si>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</si>
  <si>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</si>
  <si>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</si>
  <si>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</si>
  <si>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</si>
  <si>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</si>
  <si>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</si>
  <si>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</si>
  <si>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</si>
  <si>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</si>
  <si>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</si>
  <si>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</si>
  <si>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</si>
  <si>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</si>
  <si>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</si>
  <si>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</si>
  <si>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</si>
  <si>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</si>
  <si>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</si>
  <si>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</si>
  <si>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</si>
  <si>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</si>
  <si>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</si>
  <si>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</si>
  <si>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</si>
  <si>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</si>
  <si>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</si>
  <si>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</si>
  <si>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</si>
  <si>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</si>
  <si>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</si>
  <si>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</si>
  <si>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</si>
  <si>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</si>
  <si>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</si>
  <si>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</si>
  <si>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</si>
  <si>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</si>
  <si>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</si>
  <si>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</si>
  <si>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</si>
  <si>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</si>
  <si>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</si>
  <si>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</si>
  <si>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</si>
  <si>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</si>
  <si>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</si>
  <si>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</si>
  <si>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</si>
  <si>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</si>
  <si>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</si>
  <si>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</si>
  <si>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</si>
  <si>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</si>
  <si>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</si>
  <si>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</si>
  <si>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</si>
  <si>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</si>
  <si>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</si>
  <si>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</si>
  <si>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</si>
  <si>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</si>
  <si>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</si>
  <si>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</si>
  <si>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</si>
  <si>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</si>
  <si>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</si>
  <si>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</si>
  <si>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</si>
  <si>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</si>
  <si>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</si>
  <si>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</si>
  <si>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</si>
  <si>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</si>
  <si>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</si>
  <si>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</si>
  <si>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</si>
  <si>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</si>
  <si>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</si>
  <si>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</si>
  <si>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</si>
  <si>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</si>
  <si>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</si>
  <si>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</si>
  <si>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</si>
  <si>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</si>
  <si>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</si>
  <si>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</si>
  <si>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</si>
  <si>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</si>
  <si>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</si>
  <si>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</si>
  <si>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</si>
  <si>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</si>
  <si>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</si>
  <si>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</si>
  <si>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</si>
  <si>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</si>
  <si>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</si>
  <si>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</si>
  <si>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</si>
  <si>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</si>
  <si>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</si>
  <si>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</si>
  <si>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</si>
  <si>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</si>
  <si>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</si>
  <si>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</si>
  <si>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</si>
  <si>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</si>
  <si>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</si>
  <si>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</si>
  <si>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</si>
  <si>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</si>
  <si>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</si>
  <si>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</si>
  <si>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</si>
  <si>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</si>
  <si>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</si>
  <si>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</si>
  <si>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</si>
  <si>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</si>
  <si>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</si>
  <si>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</si>
  <si>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</si>
  <si>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</si>
  <si>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</si>
  <si>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</si>
  <si>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</si>
  <si>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</si>
  <si>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</si>
  <si>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</si>
  <si>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</si>
  <si>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</si>
  <si>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</si>
  <si>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</si>
  <si>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</si>
  <si>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</si>
  <si>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</si>
  <si>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</si>
  <si>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</si>
  <si>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</si>
  <si>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</si>
  <si>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</si>
  <si>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</si>
  <si>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</si>
  <si>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</si>
  <si>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</si>
  <si>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</si>
  <si>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</si>
  <si>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</si>
  <si>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</si>
  <si>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</si>
  <si>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</si>
  <si>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</si>
  <si>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</si>
  <si>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</si>
  <si>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</si>
  <si>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</si>
  <si>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</si>
  <si>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</si>
  <si>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</si>
  <si>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</si>
  <si>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</si>
  <si>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</si>
  <si>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</si>
  <si>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</si>
  <si>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</si>
  <si>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</si>
  <si>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</si>
  <si>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</si>
  <si>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</si>
  <si>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</si>
  <si>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</si>
  <si>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</si>
  <si>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</si>
  <si>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</si>
  <si>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</si>
  <si>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</si>
  <si>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</si>
  <si>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</si>
  <si>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</si>
  <si>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</si>
  <si>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</si>
  <si>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</si>
  <si>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</si>
  <si>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</si>
  <si>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</si>
  <si>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</si>
  <si>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</si>
  <si>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</si>
  <si>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</si>
  <si>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</si>
  <si>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</si>
  <si>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</si>
  <si>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</si>
  <si>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</si>
  <si>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</si>
  <si>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</si>
  <si>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</si>
  <si>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</si>
  <si>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</si>
  <si>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</si>
  <si>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</si>
  <si>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</si>
  <si>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</si>
  <si>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</si>
  <si>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</si>
  <si>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</si>
  <si>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</si>
  <si>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</si>
  <si>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</si>
  <si>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</si>
  <si>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</si>
  <si>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</si>
  <si>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</si>
  <si>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</si>
  <si>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</si>
  <si>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</si>
  <si>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</si>
  <si>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</si>
  <si>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</si>
  <si>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</si>
  <si>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</si>
  <si>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</si>
  <si>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</si>
  <si>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</si>
  <si>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</si>
  <si>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</si>
  <si>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</si>
  <si>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</si>
  <si>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</si>
  <si>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</si>
  <si>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</si>
  <si>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</si>
  <si>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</si>
  <si>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</si>
  <si>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</si>
  <si>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</si>
  <si>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</si>
  <si>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</si>
  <si>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</si>
  <si>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</si>
  <si>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</si>
  <si>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</si>
  <si>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</si>
  <si>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</si>
  <si>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</si>
  <si>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</si>
  <si>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</si>
  <si>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</si>
  <si>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</si>
  <si>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</si>
  <si>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</si>
  <si>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</si>
  <si>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</si>
  <si>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</si>
  <si>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</si>
  <si>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</si>
  <si>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</si>
  <si>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</si>
  <si>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</si>
  <si>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</si>
  <si>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</si>
  <si>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</si>
  <si>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</si>
  <si>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</si>
  <si>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</si>
  <si>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</si>
  <si>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</si>
  <si>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</si>
  <si>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</si>
  <si>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</si>
  <si>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</si>
  <si>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</si>
  <si>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</si>
  <si>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</si>
  <si>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</si>
  <si>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</si>
  <si>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</si>
  <si>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</si>
  <si>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</si>
  <si>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</si>
  <si>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</si>
  <si>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</si>
  <si>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</si>
  <si>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</si>
  <si>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</si>
  <si>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</si>
  <si>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</si>
  <si>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</si>
  <si>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</si>
  <si>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</si>
  <si>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</si>
  <si>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</si>
  <si>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</si>
  <si>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</si>
  <si>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</si>
  <si>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</si>
  <si>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</si>
  <si>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</si>
  <si>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</si>
  <si>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</si>
  <si>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</si>
  <si>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</si>
  <si>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</si>
  <si>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</si>
  <si>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</si>
  <si>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</si>
  <si>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</si>
  <si>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</si>
  <si>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</si>
  <si>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</si>
  <si>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</si>
  <si>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</si>
  <si>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</si>
  <si>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</si>
  <si>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</si>
  <si>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</si>
  <si>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</si>
  <si>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</si>
  <si>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</si>
  <si>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</si>
  <si>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</si>
  <si>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</si>
  <si>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</si>
  <si>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</si>
  <si>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</si>
  <si>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</si>
  <si>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</si>
  <si>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</si>
  <si>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</si>
  <si>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</si>
  <si>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</si>
  <si>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</si>
  <si>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</si>
  <si>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</si>
  <si>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</si>
  <si>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</si>
  <si>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</si>
  <si>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</si>
  <si>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</si>
  <si>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</si>
  <si>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</si>
  <si>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</si>
  <si>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</si>
  <si>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</si>
  <si>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</si>
  <si>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</si>
  <si>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</si>
  <si>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</si>
  <si>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</si>
  <si>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</si>
  <si>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</si>
  <si>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</si>
  <si>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</si>
  <si>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</si>
  <si>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</si>
  <si>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</si>
  <si>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</si>
  <si>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</si>
  <si>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</si>
  <si>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</si>
  <si>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</si>
  <si>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</si>
  <si>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</si>
  <si>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</si>
  <si>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</si>
  <si>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</si>
  <si>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</si>
  <si>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</si>
  <si>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</si>
  <si>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</si>
  <si>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</si>
  <si>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</si>
  <si>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</si>
  <si>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</si>
  <si>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</si>
  <si>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</si>
  <si>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</si>
  <si>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</si>
  <si>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</si>
  <si>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</si>
  <si>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</si>
  <si>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</si>
  <si>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</si>
  <si>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</si>
  <si>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</si>
  <si>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</si>
  <si>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</si>
  <si>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</si>
  <si>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</si>
  <si>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</si>
  <si>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</si>
  <si>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</si>
  <si>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</si>
  <si>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</si>
  <si>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</si>
  <si>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</si>
  <si>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</si>
  <si>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</si>
  <si>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</si>
  <si>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</si>
  <si>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</si>
  <si>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</si>
  <si>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</si>
  <si>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</si>
  <si>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</si>
  <si>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</si>
  <si>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</si>
  <si>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</si>
  <si>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</si>
  <si>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</si>
  <si>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</si>
  <si>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</si>
  <si>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</si>
  <si>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</si>
  <si>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</si>
  <si>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</si>
  <si>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</si>
  <si>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</si>
  <si>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</si>
  <si>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</si>
  <si>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</si>
  <si>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</si>
  <si>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</si>
  <si>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</si>
  <si>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</si>
  <si>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</si>
  <si>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</si>
  <si>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</si>
  <si>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</si>
  <si>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</si>
  <si>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</si>
  <si>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</si>
  <si>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</si>
  <si>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</si>
  <si>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</si>
  <si>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</si>
  <si>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</si>
  <si>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</si>
  <si>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</si>
  <si>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</si>
  <si>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</si>
  <si>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</si>
  <si>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</si>
  <si>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</si>
  <si>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</si>
  <si>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</si>
  <si>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</si>
  <si>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</si>
  <si>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</si>
  <si>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</si>
  <si>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</si>
  <si>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</si>
  <si>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</si>
  <si>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</si>
  <si>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</si>
  <si>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</si>
  <si>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</si>
  <si>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</si>
  <si>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</si>
  <si>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</si>
  <si>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</si>
  <si>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</si>
  <si>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</si>
  <si>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</si>
  <si>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</si>
  <si>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</si>
  <si>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</si>
  <si>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</si>
  <si>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</si>
  <si>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</si>
  <si>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</si>
  <si>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</si>
  <si>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</si>
  <si>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</si>
  <si>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</si>
  <si>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</si>
  <si>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</si>
  <si>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</si>
  <si>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</si>
  <si>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</si>
  <si>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</si>
  <si>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</si>
  <si>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</si>
  <si>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</si>
  <si>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</si>
  <si>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</si>
  <si>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</si>
  <si>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</si>
  <si>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</si>
  <si>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</si>
  <si>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</si>
  <si>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</si>
  <si>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</si>
  <si>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</si>
  <si>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</si>
  <si>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</si>
  <si>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</si>
  <si>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</si>
  <si>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</si>
  <si>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</si>
  <si>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</si>
  <si>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</si>
  <si>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</si>
  <si>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</si>
  <si>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</si>
  <si>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</si>
  <si>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</si>
  <si>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</si>
  <si>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</si>
  <si>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</si>
  <si>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</si>
  <si>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</si>
  <si>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</si>
  <si>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</si>
  <si>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</si>
  <si>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</si>
  <si>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</si>
  <si>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</si>
  <si>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</si>
  <si>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</si>
  <si>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</si>
  <si>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</si>
  <si>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</si>
  <si>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</si>
  <si>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</si>
  <si>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</si>
  <si>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</si>
  <si>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</si>
  <si>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</si>
  <si>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</si>
  <si>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</si>
  <si>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</si>
  <si>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</si>
  <si>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</si>
  <si>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</si>
  <si>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</si>
  <si>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</si>
  <si>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</si>
  <si>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</si>
  <si>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</si>
  <si>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</si>
  <si>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</si>
  <si>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</si>
  <si>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</si>
  <si>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</si>
  <si>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</si>
  <si>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</si>
  <si>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</si>
  <si>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</si>
  <si>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</si>
  <si>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</si>
  <si>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</si>
  <si>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</si>
  <si>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</si>
  <si>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</si>
  <si>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</si>
  <si>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</si>
  <si>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</si>
  <si>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</si>
  <si>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</si>
  <si>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</si>
  <si>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</si>
  <si>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</si>
  <si>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</si>
  <si>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</si>
  <si>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</si>
  <si>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</si>
  <si>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</si>
  <si>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</si>
  <si>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</si>
  <si>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</si>
  <si>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</si>
  <si>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</si>
  <si>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</si>
  <si>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</si>
  <si>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</si>
  <si>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</si>
  <si>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</si>
  <si>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</si>
  <si>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</si>
  <si>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</si>
  <si>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</si>
  <si>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</si>
  <si>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</si>
  <si>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</si>
  <si>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</si>
  <si>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</si>
  <si>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</si>
  <si>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</si>
  <si>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</si>
  <si>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</si>
  <si>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</si>
  <si>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</si>
  <si>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</si>
  <si>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</si>
  <si>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</si>
  <si>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</si>
  <si>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</si>
  <si>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</si>
  <si>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</si>
  <si>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</si>
  <si>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</si>
  <si>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</si>
  <si>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</si>
  <si>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</si>
  <si>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</si>
  <si>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</si>
  <si>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</si>
  <si>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</si>
  <si>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</si>
  <si>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</si>
  <si>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</si>
  <si>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</si>
  <si>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</si>
  <si>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</si>
  <si>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</si>
  <si>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</si>
  <si>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</si>
  <si>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</si>
  <si>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</si>
  <si>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</si>
  <si>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</si>
  <si>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</si>
  <si>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</si>
  <si>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</si>
  <si>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</si>
  <si>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</si>
  <si>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</si>
  <si>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</si>
  <si>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</si>
  <si>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</si>
  <si>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</si>
  <si>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</si>
  <si>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</si>
  <si>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</si>
  <si>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</si>
  <si>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</si>
  <si>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</si>
  <si>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</si>
  <si>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</si>
  <si>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</si>
  <si>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</si>
  <si>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</si>
  <si>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</si>
  <si>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</si>
  <si>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</si>
  <si>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</si>
  <si>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</si>
  <si>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</si>
  <si>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</si>
  <si>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</si>
  <si>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</si>
  <si>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</si>
  <si>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</si>
  <si>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</si>
  <si>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</si>
  <si>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</si>
  <si>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</si>
  <si>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</si>
  <si>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</si>
  <si>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</si>
  <si>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</si>
  <si>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</si>
  <si>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</si>
  <si>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</si>
  <si>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</si>
  <si>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</si>
  <si>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</si>
  <si>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</si>
  <si>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</si>
  <si>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</si>
  <si>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</si>
  <si>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</si>
  <si>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</si>
  <si>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</si>
  <si>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</si>
  <si>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</si>
  <si>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</si>
  <si>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</si>
  <si>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</si>
  <si>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</si>
  <si>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</si>
  <si>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</si>
  <si>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</si>
  <si>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</si>
  <si>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</si>
  <si>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</si>
  <si>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</si>
  <si>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</si>
  <si>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</si>
  <si>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</si>
  <si>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</si>
  <si>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</si>
  <si>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</si>
  <si>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</si>
  <si>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</si>
  <si>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</si>
  <si>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</si>
  <si>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</si>
  <si>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</si>
  <si>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</si>
  <si>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</si>
  <si>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</si>
  <si>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</si>
  <si>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</si>
  <si>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</si>
  <si>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</si>
  <si>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</si>
  <si>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</si>
  <si>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</si>
  <si>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</si>
  <si>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</si>
  <si>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</si>
  <si>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</si>
  <si>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</si>
  <si>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</si>
  <si>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</si>
  <si>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</si>
  <si>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</si>
  <si>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</si>
  <si>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</si>
  <si>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</si>
  <si>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</si>
  <si>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</si>
  <si>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</si>
  <si>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</si>
  <si>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</si>
  <si>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</si>
  <si>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</si>
  <si>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</si>
  <si>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</si>
  <si>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</si>
  <si>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</si>
  <si>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</si>
  <si>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</si>
  <si>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</si>
  <si>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</si>
  <si>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</si>
  <si>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</si>
  <si>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</si>
  <si>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</si>
  <si>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</si>
  <si>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</si>
  <si>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</si>
  <si>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</si>
  <si>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</si>
  <si>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</si>
  <si>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</si>
  <si>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</si>
  <si>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</si>
  <si>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</si>
  <si>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</si>
  <si>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</si>
  <si>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</si>
  <si>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</si>
  <si>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</si>
  <si>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</si>
  <si>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</si>
  <si>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</si>
  <si>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</si>
  <si>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</si>
  <si>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</si>
  <si>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</si>
  <si>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</si>
  <si>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</si>
  <si>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</si>
  <si>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</si>
  <si>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</si>
  <si>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</si>
  <si>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</si>
  <si>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</si>
  <si>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</si>
  <si>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</si>
  <si>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</si>
  <si>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</si>
  <si>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</si>
  <si>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</si>
  <si>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</si>
  <si>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</si>
  <si>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</si>
  <si>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</si>
  <si>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</si>
  <si>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</si>
  <si>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</si>
  <si>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</si>
  <si>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</si>
  <si>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</si>
  <si>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</si>
  <si>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</si>
  <si>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</si>
  <si>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</si>
  <si>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</si>
  <si>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</si>
  <si>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</si>
  <si>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</si>
  <si>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</si>
  <si>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</si>
  <si>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</si>
  <si>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</si>
  <si>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</si>
  <si>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</si>
  <si>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</si>
  <si>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</si>
  <si>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</si>
  <si>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</si>
  <si>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</si>
  <si>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</si>
  <si>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</si>
  <si>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</si>
  <si>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</si>
  <si>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</si>
  <si>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</si>
  <si>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</si>
  <si>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</si>
  <si>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</si>
  <si>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</si>
  <si>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</si>
  <si>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</si>
  <si>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</si>
  <si>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</si>
  <si>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</si>
  <si>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</si>
  <si>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</si>
  <si>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</si>
  <si>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</si>
  <si>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</si>
  <si>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</si>
  <si>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</si>
  <si>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</si>
  <si>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</si>
  <si>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</si>
  <si>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</si>
  <si>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</si>
  <si>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</si>
  <si>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</si>
  <si>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</si>
  <si>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</si>
  <si>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</si>
  <si>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</si>
  <si>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</si>
  <si>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</si>
  <si>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</si>
  <si>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</si>
  <si>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</si>
  <si>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</si>
  <si>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</si>
  <si>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</si>
  <si>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</si>
  <si>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</si>
  <si>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</si>
  <si>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</si>
  <si>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</si>
  <si>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</si>
  <si>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</si>
  <si>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</si>
  <si>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</si>
  <si>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</si>
  <si>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</si>
  <si>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</si>
  <si>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</si>
  <si>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</si>
  <si>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</si>
  <si>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</si>
  <si>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</si>
  <si>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</si>
  <si>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</si>
  <si>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</si>
  <si>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</si>
  <si>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</si>
  <si>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</si>
  <si>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</si>
  <si>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</si>
  <si>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</si>
  <si>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</si>
  <si>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</si>
  <si>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</si>
  <si>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</si>
  <si>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</si>
  <si>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</si>
  <si>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</si>
  <si>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</si>
  <si>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</si>
  <si>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</si>
  <si>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</si>
  <si>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</si>
  <si>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</si>
  <si>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</si>
  <si>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</si>
  <si>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</si>
  <si>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</si>
  <si>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</si>
  <si>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</si>
  <si>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</si>
  <si>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</si>
  <si>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</si>
  <si>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</si>
  <si>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</si>
  <si>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</si>
  <si>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</si>
  <si>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</si>
  <si>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</si>
  <si>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</si>
  <si>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</si>
  <si>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</si>
  <si>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</si>
  <si>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</si>
  <si>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</si>
  <si>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</si>
  <si>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</si>
  <si>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</si>
  <si>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</si>
  <si>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</si>
  <si>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</si>
  <si>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</si>
  <si>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</si>
  <si>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</si>
  <si>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</si>
  <si>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</si>
  <si>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</si>
  <si>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</si>
  <si>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</si>
  <si>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</si>
  <si>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</si>
  <si>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</si>
  <si>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</si>
  <si>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</si>
  <si>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</si>
  <si>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</si>
  <si>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</si>
  <si>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</si>
  <si>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</si>
  <si>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</si>
  <si>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</si>
  <si>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</si>
  <si>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</si>
  <si>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</si>
  <si>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</si>
  <si>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</si>
  <si>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</si>
  <si>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</si>
  <si>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</si>
  <si>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</si>
  <si>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</si>
  <si>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</si>
  <si>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</si>
  <si>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</si>
  <si>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</si>
  <si>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</si>
  <si>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</si>
  <si>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</si>
  <si>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</si>
  <si>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</si>
  <si>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</si>
  <si>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</si>
  <si>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</si>
  <si>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</si>
  <si>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</si>
  <si>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</si>
  <si>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</si>
  <si>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</si>
  <si>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</si>
  <si>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</si>
  <si>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</si>
  <si>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</si>
  <si>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</si>
  <si>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</si>
  <si>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</si>
  <si>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</si>
  <si>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</si>
  <si>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</si>
  <si>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</si>
  <si>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</si>
  <si>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</si>
  <si>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</si>
  <si>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</si>
  <si>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</si>
  <si>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</si>
  <si>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</si>
  <si>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</si>
  <si>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</si>
  <si>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</si>
  <si>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</si>
  <si>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</si>
  <si>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</si>
  <si>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</si>
  <si>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</si>
  <si>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</si>
  <si>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</si>
  <si>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</si>
  <si>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</si>
  <si>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</si>
  <si>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</si>
  <si>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</si>
  <si>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</si>
  <si>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</si>
  <si>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</si>
  <si>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</si>
  <si>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</si>
  <si>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</si>
  <si>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</si>
  <si>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</si>
  <si>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</si>
  <si>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</si>
  <si>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</si>
  <si>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</si>
  <si>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</si>
  <si>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</si>
  <si>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</si>
  <si>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</si>
  <si>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</si>
  <si>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</si>
  <si>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</si>
  <si>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</si>
  <si>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</si>
  <si>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</si>
  <si>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</si>
  <si>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</si>
  <si>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</si>
  <si>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</si>
  <si>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</si>
  <si>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</si>
  <si>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</si>
  <si>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</si>
  <si>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</si>
  <si>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</si>
  <si>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</si>
  <si>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</si>
  <si>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</si>
  <si>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</si>
  <si>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</si>
  <si>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</si>
  <si>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</si>
  <si>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</si>
  <si>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</si>
  <si>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</si>
  <si>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</si>
  <si>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</si>
  <si>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</si>
  <si>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</si>
  <si>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</si>
  <si>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</si>
  <si>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</si>
  <si>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</si>
  <si>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</si>
  <si>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</si>
  <si>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</si>
  <si>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</si>
  <si>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</si>
  <si>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</si>
  <si>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</si>
  <si>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</si>
  <si>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</si>
  <si>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</si>
  <si>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</si>
  <si>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</si>
  <si>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</si>
  <si>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</si>
  <si>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</si>
  <si>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</si>
  <si>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</si>
  <si>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</si>
  <si>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</si>
  <si>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</si>
  <si>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</si>
  <si>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</si>
  <si>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</si>
  <si>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</si>
  <si>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</si>
  <si>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</si>
  <si>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</si>
  <si>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</si>
  <si>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</si>
  <si>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</si>
  <si>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</si>
  <si>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</si>
  <si>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</si>
  <si>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</si>
  <si>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</si>
  <si>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</si>
  <si>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</si>
  <si>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</si>
  <si>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</si>
  <si>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</si>
  <si>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</si>
  <si>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</si>
  <si>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</si>
  <si>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</si>
  <si>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</si>
  <si>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</si>
  <si>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</si>
  <si>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</si>
  <si>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</si>
  <si>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</si>
  <si>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</si>
  <si>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</si>
  <si>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</si>
  <si>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</si>
  <si>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</si>
  <si>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</si>
  <si>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</si>
  <si>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</si>
  <si>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</si>
  <si>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</si>
  <si>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</si>
  <si>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</si>
  <si>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</si>
  <si>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</si>
  <si>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</si>
  <si>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</si>
  <si>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</si>
  <si>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</si>
  <si>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</si>
  <si>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</si>
  <si>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</si>
  <si>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</si>
  <si>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</si>
  <si>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</si>
  <si>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</si>
  <si>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</si>
  <si>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</si>
  <si>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</si>
  <si>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</si>
  <si>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</si>
  <si>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</si>
  <si>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</si>
  <si>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</si>
  <si>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</si>
  <si>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</si>
  <si>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</si>
  <si>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</si>
  <si>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</si>
  <si>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</si>
  <si>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</si>
  <si>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</si>
  <si>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</si>
  <si>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</si>
  <si>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</si>
  <si>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</si>
  <si>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</si>
  <si>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</si>
  <si>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</si>
  <si>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</si>
  <si>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</si>
  <si>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</si>
  <si>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</si>
  <si>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</si>
  <si>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</si>
  <si>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</si>
  <si>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</si>
  <si>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</si>
  <si>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</si>
  <si>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</si>
  <si>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</si>
  <si>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</si>
  <si>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</si>
  <si>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</si>
  <si>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</si>
  <si>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</si>
  <si>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</si>
  <si>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</si>
  <si>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</si>
  <si>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</si>
  <si>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</si>
  <si>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</si>
  <si>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</si>
  <si>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</si>
  <si>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</si>
  <si>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</si>
  <si>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</si>
  <si>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</si>
  <si>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</si>
  <si>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</si>
  <si>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</si>
  <si>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</si>
  <si>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</si>
  <si>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</si>
  <si>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</si>
  <si>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</si>
  <si>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</si>
  <si>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</si>
  <si>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</si>
  <si>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</si>
  <si>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</si>
  <si>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</si>
  <si>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</si>
  <si>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</si>
  <si>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</si>
  <si>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</si>
  <si>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</si>
  <si>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</si>
  <si>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</si>
  <si>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</si>
  <si>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</si>
  <si>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</si>
  <si>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</si>
  <si>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</si>
  <si>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</si>
  <si>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</si>
  <si>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</si>
  <si>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</si>
  <si>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</si>
  <si>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</si>
  <si>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</si>
  <si>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</si>
  <si>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</si>
  <si>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</si>
  <si>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</si>
  <si>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</si>
  <si>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</si>
  <si>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</si>
  <si>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</si>
  <si>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</si>
  <si>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</si>
  <si>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</si>
  <si>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</si>
  <si>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</si>
  <si>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</si>
  <si>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</si>
  <si>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</si>
  <si>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</si>
  <si>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</si>
  <si>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</si>
  <si>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</si>
  <si>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</si>
  <si>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</si>
  <si>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</si>
  <si>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</si>
  <si>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</si>
  <si>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</si>
  <si>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</si>
  <si>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</si>
  <si>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</si>
  <si>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</si>
  <si>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</si>
  <si>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</si>
  <si>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</si>
  <si>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</si>
  <si>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</si>
  <si>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</si>
  <si>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</si>
  <si>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</si>
  <si>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</si>
  <si>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</si>
  <si>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</si>
  <si>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</si>
  <si>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</si>
  <si>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</si>
  <si>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</si>
  <si>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</si>
  <si>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</si>
  <si>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</si>
  <si>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</si>
  <si>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</si>
  <si>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</si>
  <si>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</si>
  <si>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</si>
  <si>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</si>
  <si>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</si>
  <si>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</si>
  <si>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</si>
  <si>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</si>
  <si>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</si>
  <si>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</si>
  <si>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</si>
  <si>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</si>
  <si>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</si>
  <si>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</si>
  <si>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</si>
  <si>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</si>
  <si>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</si>
  <si>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</si>
  <si>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</si>
  <si>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</si>
  <si>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</si>
  <si>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</si>
  <si>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</si>
  <si>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</si>
  <si>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</si>
  <si>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</si>
  <si>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</si>
  <si>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</si>
  <si>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</si>
  <si>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</si>
  <si>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</si>
  <si>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</si>
  <si>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</si>
  <si>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</si>
  <si>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</si>
  <si>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</si>
  <si>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</si>
  <si>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</si>
  <si>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</si>
  <si>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</si>
  <si>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</si>
  <si>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</si>
  <si>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</si>
  <si>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</si>
  <si>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</si>
  <si>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</si>
  <si>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</si>
  <si>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</si>
  <si>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</si>
  <si>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</si>
  <si>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</si>
  <si>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</si>
  <si>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</si>
  <si>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</si>
  <si>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</si>
  <si>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</si>
  <si>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</si>
  <si>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</si>
  <si>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</si>
  <si>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</si>
  <si>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</si>
  <si>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</si>
  <si>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</si>
  <si>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</si>
  <si>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</si>
  <si>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</si>
  <si>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</si>
  <si>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</si>
  <si>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</si>
  <si>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</si>
  <si>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</si>
  <si>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</si>
  <si>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</si>
  <si>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</si>
  <si>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</si>
  <si>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</si>
  <si>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</si>
  <si>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</si>
  <si>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</si>
  <si>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</si>
  <si>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</si>
  <si>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</si>
  <si>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</si>
  <si>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</si>
  <si>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</si>
  <si>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</si>
  <si>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</si>
  <si>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</si>
  <si>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</si>
  <si>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</si>
  <si>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</si>
  <si>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</si>
  <si>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</si>
  <si>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</si>
  <si>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</si>
  <si>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</si>
  <si>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</si>
  <si>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</si>
  <si>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</si>
  <si>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</si>
  <si>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</si>
  <si>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</si>
  <si>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</si>
  <si>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</si>
  <si>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</si>
  <si>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</si>
  <si>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</si>
  <si>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</si>
  <si>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</si>
  <si>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</si>
  <si>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</si>
  <si>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</si>
  <si>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</si>
  <si>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</si>
  <si>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</si>
  <si>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</si>
  <si>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</si>
  <si>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</si>
  <si>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</si>
  <si>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</si>
  <si>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</si>
  <si>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</si>
  <si>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</si>
  <si>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</si>
  <si>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</si>
  <si>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</si>
  <si>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</si>
  <si>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</si>
  <si>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</si>
  <si>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</si>
  <si>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</si>
  <si>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</si>
  <si>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</si>
  <si>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</si>
  <si>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</si>
  <si>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</si>
  <si>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</si>
  <si>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</si>
  <si>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</si>
  <si>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</si>
  <si>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</si>
  <si>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</si>
  <si>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</si>
  <si>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</si>
  <si>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</si>
  <si>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</si>
  <si>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</si>
  <si>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</si>
  <si>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</si>
  <si>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</si>
  <si>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</si>
  <si>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</si>
  <si>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</si>
  <si>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</si>
  <si>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</si>
  <si>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</si>
  <si>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</si>
  <si>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</si>
  <si>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</si>
  <si>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</si>
  <si>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</si>
  <si>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</si>
  <si>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</si>
  <si>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</si>
  <si>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</si>
  <si>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</si>
  <si>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</si>
  <si>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</si>
  <si>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</si>
  <si>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</si>
  <si>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</si>
  <si>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</si>
  <si>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</si>
  <si>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</si>
  <si>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</si>
  <si>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</si>
  <si>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</si>
  <si>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</si>
  <si>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</si>
  <si>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</si>
  <si>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</si>
  <si>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</si>
  <si>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</si>
  <si>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</si>
  <si>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</si>
  <si>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</si>
  <si>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</si>
  <si>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</si>
  <si>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</si>
  <si>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</si>
  <si>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</si>
  <si>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</si>
  <si>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</si>
  <si>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</si>
  <si>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</si>
  <si>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</si>
  <si>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</si>
  <si>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</si>
  <si>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</si>
  <si>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</si>
  <si>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</si>
  <si>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</si>
  <si>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</si>
  <si>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</si>
  <si>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</si>
  <si>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</si>
  <si>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</si>
  <si>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</si>
  <si>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</si>
  <si>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</si>
  <si>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</si>
  <si>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</si>
  <si>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</si>
  <si>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</si>
  <si>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</si>
  <si>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</si>
  <si>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</si>
  <si>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</si>
  <si>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</si>
  <si>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</si>
  <si>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</si>
  <si>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</si>
  <si>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</si>
  <si>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</si>
  <si>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</si>
  <si>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</si>
  <si>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</si>
  <si>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</si>
  <si>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</si>
  <si>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</si>
  <si>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</si>
  <si>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</si>
  <si>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</si>
  <si>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</si>
  <si>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</si>
  <si>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</si>
  <si>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</si>
  <si>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</si>
  <si>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</si>
  <si>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</si>
  <si>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</si>
  <si>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</si>
  <si>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</si>
  <si>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</si>
  <si>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</si>
  <si>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</si>
  <si>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</si>
  <si>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</si>
  <si>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</si>
  <si>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</si>
  <si>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</si>
  <si>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</si>
  <si>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</si>
  <si>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</si>
  <si>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</si>
  <si>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</si>
  <si>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</si>
  <si>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</si>
  <si>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</si>
  <si>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</si>
  <si>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</si>
  <si>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</si>
  <si>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</si>
  <si>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</si>
  <si>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</si>
  <si>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</si>
  <si>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</si>
  <si>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</si>
  <si>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</si>
  <si>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</si>
  <si>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</si>
  <si>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</si>
  <si>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</si>
  <si>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</si>
  <si>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</si>
  <si>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</si>
  <si>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</si>
  <si>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</si>
  <si>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</si>
  <si>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</si>
  <si>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</si>
  <si>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</si>
  <si>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</si>
  <si>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</si>
  <si>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</si>
  <si>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</si>
  <si>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</si>
  <si>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</si>
  <si>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</si>
  <si>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</si>
  <si>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</si>
  <si>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</si>
  <si>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</si>
  <si>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</si>
  <si>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</si>
  <si>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</si>
  <si>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</si>
  <si>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</si>
  <si>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</si>
  <si>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</si>
  <si>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</si>
  <si>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</si>
  <si>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</si>
  <si>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</si>
  <si>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</si>
  <si>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</si>
  <si>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</si>
  <si>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</si>
  <si>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</si>
  <si>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</si>
  <si>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</si>
  <si>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</si>
  <si>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</si>
  <si>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</si>
  <si>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</si>
  <si>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</si>
  <si>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</si>
  <si>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</si>
  <si>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</si>
  <si>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</si>
  <si>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</si>
  <si>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</si>
  <si>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</si>
  <si>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</si>
  <si>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</si>
  <si>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</si>
  <si>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</si>
  <si>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</si>
  <si>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</si>
  <si>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</si>
  <si>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</si>
  <si>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</si>
  <si>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</si>
  <si>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</si>
  <si>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</si>
  <si>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</si>
  <si>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</si>
  <si>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</si>
  <si>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</si>
  <si>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</si>
  <si>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</si>
  <si>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</si>
  <si>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</si>
  <si>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</si>
  <si>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</si>
  <si>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</si>
  <si>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</si>
  <si>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</si>
  <si>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</si>
  <si>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</si>
  <si>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</si>
  <si>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</si>
  <si>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</si>
  <si>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</si>
  <si>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</si>
  <si>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</si>
  <si>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</si>
  <si>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</si>
  <si>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</si>
  <si>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</si>
  <si>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</si>
  <si>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</si>
  <si>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</si>
  <si>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</si>
  <si>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</si>
  <si>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</si>
  <si>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</si>
  <si>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</si>
  <si>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</si>
  <si>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</si>
  <si>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</si>
  <si>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</si>
  <si>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</si>
  <si>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</si>
  <si>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</si>
  <si>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</si>
  <si>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</si>
  <si>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</si>
  <si>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</si>
  <si>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</si>
  <si>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</si>
  <si>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</si>
  <si>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</si>
  <si>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</si>
  <si>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</si>
  <si>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</si>
  <si>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</si>
  <si>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</si>
  <si>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</si>
  <si>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</si>
  <si>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</si>
  <si>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</si>
  <si>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</si>
  <si>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</si>
  <si>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</si>
  <si>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</si>
  <si>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</si>
  <si>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</si>
  <si>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</si>
  <si>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</si>
  <si>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</si>
  <si>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</si>
  <si>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</si>
  <si>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</si>
  <si>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</si>
  <si>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</si>
  <si>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</si>
  <si>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</si>
  <si>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</si>
  <si>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</si>
  <si>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</si>
  <si>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</si>
  <si>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</si>
  <si>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</si>
  <si>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</si>
  <si>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</si>
  <si>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</si>
  <si>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</si>
  <si>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</si>
  <si>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</si>
  <si>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</si>
  <si>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</si>
  <si>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</si>
  <si>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</si>
  <si>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</si>
  <si>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</si>
  <si>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</si>
  <si>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</si>
  <si>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</si>
  <si>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</si>
  <si>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</si>
  <si>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</si>
  <si>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</si>
  <si>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</si>
  <si>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</si>
  <si>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</si>
  <si>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</si>
  <si>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</si>
  <si>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</si>
  <si>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</si>
  <si>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</si>
  <si>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</si>
  <si>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</si>
  <si>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</si>
  <si>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</si>
  <si>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</si>
  <si>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</si>
  <si>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</si>
  <si>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</si>
  <si>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</si>
  <si>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</si>
  <si>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</si>
  <si>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</si>
  <si>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</si>
  <si>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</si>
  <si>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</si>
  <si>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</si>
  <si>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</si>
  <si>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</si>
  <si>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</si>
  <si>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</si>
  <si>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</si>
  <si>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</si>
  <si>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</si>
  <si>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</si>
  <si>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</si>
  <si>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</si>
  <si>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</si>
  <si>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</si>
  <si>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</si>
  <si>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</si>
  <si>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</si>
  <si>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</si>
  <si>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</si>
  <si>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</si>
  <si>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</si>
  <si>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</si>
  <si>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</si>
  <si>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</si>
  <si>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</si>
  <si>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</si>
  <si>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</si>
  <si>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</si>
  <si>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</si>
  <si>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</si>
  <si>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</si>
  <si>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</si>
  <si>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</si>
  <si>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</si>
  <si>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</si>
  <si>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</si>
  <si>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</si>
  <si>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</si>
  <si>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</si>
  <si>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</si>
  <si>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</si>
  <si>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</si>
  <si>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</si>
  <si>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</si>
  <si>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</si>
  <si>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</si>
  <si>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</si>
  <si>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</si>
  <si>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</si>
  <si>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</si>
  <si>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</si>
  <si>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</si>
  <si>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</si>
  <si>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</si>
  <si>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</si>
  <si>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</si>
  <si>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</si>
  <si>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</si>
  <si>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</si>
  <si>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</si>
  <si>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</si>
  <si>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</si>
  <si>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</si>
  <si>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</si>
  <si>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</si>
  <si>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</si>
  <si>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</si>
  <si>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</si>
  <si>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</si>
  <si>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</si>
  <si>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</si>
  <si>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</si>
  <si>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</si>
  <si>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</si>
  <si>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</si>
  <si>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</si>
  <si>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</si>
  <si>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</si>
  <si>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</si>
  <si>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</si>
  <si>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</si>
  <si>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</si>
  <si>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</si>
  <si>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</si>
  <si>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</si>
  <si>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</si>
  <si>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</si>
  <si>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</si>
  <si>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</si>
  <si>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</si>
  <si>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</si>
  <si>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</si>
  <si>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</si>
  <si>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</si>
  <si>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</si>
  <si>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</si>
  <si>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</si>
  <si>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</si>
  <si>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</si>
  <si>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</si>
  <si>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</si>
  <si>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</si>
  <si>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</si>
  <si>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</si>
  <si>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</si>
  <si>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</si>
  <si>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</si>
  <si>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</si>
  <si>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</si>
  <si>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</si>
  <si>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</si>
  <si>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</si>
  <si>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</si>
  <si>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</si>
  <si>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</si>
  <si>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</si>
  <si>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</si>
  <si>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</si>
  <si>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</si>
  <si>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</si>
  <si>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</si>
  <si>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</si>
  <si>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</si>
  <si>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</si>
  <si>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</si>
  <si>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</si>
  <si>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</si>
  <si>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</si>
  <si>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</si>
  <si>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</si>
  <si>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</si>
  <si>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</si>
  <si>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</si>
  <si>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</si>
  <si>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</si>
  <si>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</si>
  <si>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</si>
  <si>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</si>
  <si>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</si>
  <si>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</si>
  <si>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</si>
  <si>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</si>
  <si>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</si>
  <si>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</si>
  <si>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</si>
  <si>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</si>
  <si>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</si>
  <si>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</si>
  <si>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</si>
  <si>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</si>
  <si>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</si>
  <si>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</si>
  <si>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</si>
  <si>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</si>
  <si>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</si>
  <si>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</si>
  <si>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</si>
  <si>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</si>
  <si>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</si>
  <si>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</si>
  <si>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</si>
  <si>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</si>
  <si>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</si>
  <si>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</si>
  <si>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</si>
  <si>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</si>
  <si>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</si>
  <si>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</si>
  <si>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</si>
  <si>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</si>
  <si>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</si>
  <si>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</si>
  <si>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</si>
  <si>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</si>
  <si>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</si>
  <si>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</si>
  <si>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</si>
  <si>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</si>
  <si>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</si>
  <si>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</si>
  <si>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</si>
  <si>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</si>
  <si>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</si>
  <si>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</si>
  <si>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</si>
  <si>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</si>
  <si>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</si>
  <si>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</si>
  <si>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</si>
  <si>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</si>
  <si>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</si>
  <si>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</si>
  <si>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</si>
  <si>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</si>
  <si>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</si>
  <si>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</si>
  <si>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</si>
  <si>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</si>
  <si>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</si>
  <si>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</si>
  <si>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</si>
  <si>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</si>
  <si>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</si>
  <si>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</si>
  <si>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</si>
  <si>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</si>
  <si>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</si>
  <si>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</si>
  <si>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</si>
  <si>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</si>
  <si>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</si>
  <si>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</si>
  <si>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</si>
  <si>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</si>
  <si>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</si>
  <si>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</si>
  <si>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</si>
  <si>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</si>
  <si>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</si>
  <si>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</si>
  <si>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</si>
  <si>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</si>
  <si>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</si>
  <si>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</si>
  <si>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</si>
  <si>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</si>
  <si>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</si>
  <si>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</si>
  <si>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</si>
  <si>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</si>
  <si>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</si>
  <si>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</si>
  <si>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</si>
  <si>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</si>
  <si>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</si>
  <si>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</si>
  <si>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</si>
  <si>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</si>
  <si>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</si>
  <si>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</si>
  <si>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</si>
  <si>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</si>
  <si>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</si>
  <si>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</si>
  <si>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</si>
  <si>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</si>
  <si>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</si>
  <si>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</si>
  <si>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</si>
  <si>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</si>
  <si>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</si>
  <si>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</si>
  <si>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</si>
  <si>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</si>
  <si>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</si>
  <si>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</si>
  <si>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</si>
  <si>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</si>
  <si>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</si>
  <si>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</si>
  <si>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</si>
  <si>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</si>
  <si>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</si>
  <si>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</si>
  <si>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</si>
  <si>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</si>
  <si>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</si>
  <si>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</si>
  <si>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</si>
  <si>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</si>
  <si>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</si>
  <si>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</si>
  <si>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</si>
  <si>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</si>
  <si>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</si>
  <si>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</si>
  <si>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</si>
  <si>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</si>
  <si>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</si>
  <si>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</si>
  <si>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</si>
  <si>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</si>
  <si>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</si>
  <si>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</si>
  <si>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</si>
  <si>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</si>
  <si>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</si>
  <si>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</si>
  <si>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</si>
  <si>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</si>
  <si>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</si>
  <si>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</si>
  <si>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</si>
  <si>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</si>
  <si>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</si>
  <si>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</si>
  <si>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</si>
  <si>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</si>
  <si>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</si>
  <si>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</si>
  <si>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</si>
  <si>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</si>
  <si>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</si>
  <si>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</si>
  <si>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</si>
  <si>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</si>
  <si>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</si>
  <si>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</si>
  <si>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</si>
  <si>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</si>
  <si>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</si>
  <si>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</si>
  <si>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</si>
  <si>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</si>
  <si>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</si>
  <si>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</si>
  <si>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</si>
  <si>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</si>
  <si>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</si>
  <si>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</si>
  <si>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</si>
  <si>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</si>
  <si>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</si>
  <si>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</si>
  <si>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</si>
  <si>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</si>
  <si>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</si>
  <si>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</si>
  <si>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</si>
  <si>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</si>
  <si>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</si>
  <si>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</si>
  <si>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</si>
  <si>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</si>
  <si>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</si>
  <si>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</si>
  <si>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</si>
  <si>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</si>
  <si>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</si>
  <si>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</si>
  <si>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</si>
  <si>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</si>
  <si>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</si>
  <si>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</si>
  <si>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</si>
  <si>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</si>
  <si>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</si>
  <si>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</si>
  <si>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</si>
  <si>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</si>
  <si>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</si>
  <si>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</si>
  <si>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</si>
  <si>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</si>
  <si>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</si>
  <si>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</si>
  <si>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</si>
  <si>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</si>
  <si>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</si>
  <si>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</si>
  <si>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</si>
  <si>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</si>
  <si>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</si>
  <si>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</si>
  <si>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</si>
  <si>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</si>
  <si>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</si>
  <si>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</si>
  <si>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</si>
  <si>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</si>
  <si>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</si>
  <si>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</si>
  <si>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</si>
  <si>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</si>
  <si>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</si>
  <si>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</si>
  <si>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</si>
  <si>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</si>
  <si>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</si>
  <si>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</si>
  <si>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</si>
  <si>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</si>
  <si>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</si>
  <si>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</si>
  <si>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</si>
  <si>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</si>
  <si>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</si>
  <si>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</si>
  <si>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</si>
  <si>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</si>
  <si>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</si>
  <si>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</si>
  <si>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</si>
  <si>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</si>
  <si>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</si>
  <si>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</si>
  <si>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</si>
  <si>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</si>
  <si>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</si>
  <si>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</si>
  <si>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</si>
  <si>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</si>
  <si>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</si>
  <si>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</si>
  <si>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</si>
  <si>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</si>
  <si>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</si>
  <si>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</si>
  <si>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</si>
  <si>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</si>
  <si>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</si>
  <si>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</si>
  <si>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</si>
  <si>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</si>
  <si>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</si>
  <si>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</si>
  <si>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</si>
  <si>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</si>
  <si>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</si>
  <si>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</si>
  <si>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</si>
  <si>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</si>
  <si>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</si>
  <si>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</si>
  <si>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</si>
  <si>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</si>
  <si>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</si>
  <si>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</si>
  <si>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</si>
  <si>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</si>
  <si>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</si>
  <si>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</si>
  <si>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</si>
  <si>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</si>
  <si>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</si>
  <si>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</si>
  <si>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</si>
  <si>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</si>
  <si>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</si>
  <si>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</si>
  <si>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</si>
  <si>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</si>
  <si>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</si>
  <si>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</si>
  <si>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</si>
  <si>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</si>
  <si>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</si>
  <si>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</si>
  <si>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</si>
  <si>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</si>
  <si>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</si>
  <si>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</si>
  <si>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</si>
  <si>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</si>
  <si>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</si>
  <si>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</si>
  <si>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</si>
  <si>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</si>
  <si>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</si>
  <si>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</si>
  <si>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</si>
  <si>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</si>
  <si>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</si>
  <si>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</si>
  <si>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</si>
  <si>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</si>
  <si>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</si>
  <si>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</si>
  <si>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</si>
  <si>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</si>
  <si>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</si>
  <si>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</si>
  <si>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</si>
  <si>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</si>
  <si>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</si>
  <si>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</si>
  <si>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</si>
  <si>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</si>
  <si>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</si>
  <si>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</si>
  <si>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</si>
  <si>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</si>
  <si>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</si>
  <si>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</si>
  <si>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</si>
  <si>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</si>
  <si>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</si>
  <si>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</si>
  <si>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</si>
  <si>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</si>
  <si>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</si>
  <si>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</si>
  <si>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</si>
  <si>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</si>
  <si>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</si>
  <si>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</si>
  <si>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</si>
  <si>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</si>
  <si>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</si>
  <si>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</si>
  <si>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</si>
  <si>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</si>
  <si>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</si>
  <si>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</si>
  <si>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</si>
  <si>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</si>
  <si>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</si>
  <si>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</si>
  <si>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</si>
  <si>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</si>
  <si>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</si>
  <si>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</si>
  <si>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</si>
  <si>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</si>
  <si>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</si>
  <si>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</si>
  <si>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</si>
  <si>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</si>
  <si>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</si>
  <si>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</si>
  <si>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</si>
  <si>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</si>
  <si>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</si>
  <si>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</si>
  <si>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</si>
  <si>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</si>
  <si>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</si>
  <si>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</si>
  <si>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</si>
  <si>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</si>
  <si>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</si>
  <si>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</si>
  <si>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</si>
  <si>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</si>
  <si>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</si>
  <si>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</si>
  <si>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</si>
  <si>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</si>
  <si>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</si>
  <si>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</si>
  <si>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</si>
  <si>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</si>
  <si>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</si>
  <si>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</si>
  <si>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</si>
  <si>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</si>
  <si>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</si>
  <si>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</si>
  <si>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</si>
  <si>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</si>
  <si>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</si>
  <si>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</si>
  <si>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</si>
  <si>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</si>
  <si>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</si>
  <si>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</si>
  <si>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</si>
  <si>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</si>
  <si>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</si>
  <si>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</si>
  <si>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</si>
  <si>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</si>
  <si>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</si>
  <si>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</si>
  <si>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</si>
  <si>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</si>
  <si>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</si>
  <si>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</si>
  <si>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</si>
  <si>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</si>
  <si>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</si>
  <si>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</si>
  <si>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</si>
  <si>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</si>
  <si>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</si>
  <si>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</si>
  <si>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</si>
  <si>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</si>
  <si>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</si>
  <si>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</si>
  <si>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</si>
  <si>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</si>
  <si>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</si>
  <si>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</si>
  <si>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</si>
  <si>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</si>
  <si>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</si>
  <si>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</si>
  <si>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</si>
  <si>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</si>
  <si>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</si>
  <si>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</si>
  <si>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</si>
  <si>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</si>
  <si>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</si>
  <si>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</si>
  <si>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</si>
  <si>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</si>
  <si>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</si>
  <si>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</si>
  <si>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</si>
  <si>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</si>
  <si>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</si>
  <si>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</si>
  <si>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</si>
  <si>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</si>
  <si>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</si>
  <si>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</si>
  <si>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</si>
  <si>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</si>
  <si>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</si>
  <si>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</si>
  <si>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</si>
  <si>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</si>
  <si>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</si>
  <si>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</si>
  <si>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</si>
  <si>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</si>
  <si>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</si>
  <si>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</si>
  <si>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</si>
  <si>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</si>
  <si>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</si>
  <si>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</si>
  <si>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</si>
  <si>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</si>
  <si>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</si>
  <si>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</si>
  <si>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</si>
  <si>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</si>
  <si>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</si>
  <si>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</si>
  <si>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</si>
  <si>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</si>
  <si>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</si>
  <si>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</si>
  <si>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</si>
  <si>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</si>
  <si>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</si>
  <si>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</si>
  <si>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</si>
  <si>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</si>
  <si>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</si>
  <si>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</si>
  <si>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</si>
  <si>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</si>
  <si>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</si>
  <si>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</si>
  <si>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</si>
  <si>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</si>
  <si>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</si>
  <si>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</si>
  <si>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</si>
  <si>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</si>
  <si>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</si>
  <si>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</si>
  <si>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</si>
  <si>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</si>
  <si>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</si>
  <si>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</si>
  <si>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</si>
  <si>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</si>
  <si>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</si>
  <si>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</si>
  <si>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</si>
  <si>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</si>
  <si>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</si>
  <si>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</si>
  <si>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</si>
  <si>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</si>
  <si>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</si>
  <si>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</si>
  <si>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</si>
  <si>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</si>
  <si>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</si>
  <si>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</si>
  <si>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</si>
  <si>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</si>
  <si>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</si>
  <si>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</si>
  <si>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</si>
  <si>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</si>
  <si>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</si>
  <si>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</si>
  <si>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</si>
  <si>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</si>
  <si>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</si>
  <si>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</si>
  <si>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</si>
  <si>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</si>
  <si>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</si>
  <si>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</si>
  <si>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</si>
  <si>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</si>
  <si>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</si>
  <si>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</si>
  <si>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</si>
  <si>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</si>
  <si>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</si>
  <si>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</si>
  <si>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</si>
  <si>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</si>
  <si>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</si>
  <si>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</si>
  <si>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</si>
  <si>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</si>
  <si>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</si>
  <si>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</si>
  <si>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</si>
  <si>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</si>
  <si>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</si>
  <si>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</si>
  <si>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</si>
  <si>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</si>
  <si>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</si>
  <si>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</si>
  <si>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</si>
  <si>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</si>
  <si>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</si>
  <si>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</si>
  <si>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</si>
  <si>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</si>
  <si>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</si>
  <si>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</si>
  <si>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</si>
  <si>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</si>
  <si>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</si>
  <si>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</si>
  <si>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</si>
  <si>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</si>
  <si>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</si>
  <si>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</si>
  <si>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</si>
  <si>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</si>
  <si>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</si>
  <si>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</si>
  <si>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</si>
  <si>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</si>
  <si>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</si>
  <si>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</si>
  <si>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</si>
  <si>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</si>
  <si>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</si>
  <si>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</si>
  <si>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</si>
  <si>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</si>
  <si>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</si>
  <si>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</si>
  <si>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</si>
  <si>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</si>
  <si>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</si>
  <si>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</si>
  <si>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</si>
  <si>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</si>
  <si>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</si>
  <si>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</si>
  <si>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</si>
  <si>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</si>
  <si>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</si>
  <si>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</si>
  <si>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</si>
  <si>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</si>
  <si>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</si>
  <si>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</si>
  <si>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</si>
  <si>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</si>
  <si>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</si>
  <si>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</si>
  <si>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</si>
  <si>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</si>
  <si>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</si>
  <si>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</si>
  <si>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</si>
  <si>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</si>
  <si>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</si>
  <si>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</si>
  <si>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</si>
  <si>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</si>
  <si>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</si>
  <si>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</si>
  <si>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</si>
  <si>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</si>
  <si>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</si>
  <si>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</si>
  <si>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</si>
  <si>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</si>
  <si>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</si>
  <si>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</si>
  <si>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</si>
  <si>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</si>
  <si>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</si>
  <si>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</si>
  <si>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</si>
  <si>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</si>
  <si>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</si>
  <si>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</si>
  <si>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</si>
  <si>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</si>
  <si>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</si>
  <si>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</si>
  <si>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</si>
  <si>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</si>
  <si>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</si>
  <si>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</si>
  <si>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</si>
  <si>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</si>
  <si>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</si>
  <si>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</si>
  <si>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</si>
  <si>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</si>
  <si>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</si>
  <si>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</si>
  <si>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</si>
  <si>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</si>
  <si>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</si>
  <si>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</si>
  <si>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</si>
  <si>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</si>
  <si>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</si>
  <si>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</si>
  <si>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</si>
  <si>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</si>
  <si>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</si>
  <si>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</si>
  <si>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</si>
  <si>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</si>
  <si>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</si>
  <si>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</si>
  <si>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</si>
  <si>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</si>
  <si>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</si>
  <si>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</si>
  <si>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</si>
  <si>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</si>
  <si>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</si>
  <si>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</si>
  <si>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</si>
  <si>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</si>
  <si>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</si>
  <si>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</si>
  <si>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</si>
  <si>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</si>
  <si>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</si>
  <si>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</si>
  <si>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</si>
  <si>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</si>
  <si>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</si>
  <si>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</si>
  <si>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</si>
  <si>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</si>
  <si>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</si>
  <si>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</si>
  <si>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</si>
  <si>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</si>
  <si>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</si>
  <si>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</si>
  <si>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</si>
  <si>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</si>
  <si>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</si>
  <si>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</si>
  <si>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</si>
  <si>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</si>
  <si>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</si>
  <si>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</si>
  <si>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</si>
  <si>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</si>
  <si>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</si>
  <si>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</si>
  <si>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</si>
  <si>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</si>
  <si>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</si>
  <si>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</si>
  <si>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</si>
  <si>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</si>
  <si>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</si>
  <si>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</si>
  <si>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</si>
  <si>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</si>
  <si>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</si>
  <si>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</si>
  <si>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</si>
  <si>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</si>
  <si>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</si>
  <si>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</si>
  <si>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</si>
  <si>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</si>
  <si>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</si>
  <si>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</si>
  <si>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</si>
  <si>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</si>
  <si>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</si>
  <si>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</si>
  <si>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</si>
  <si>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</si>
  <si>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</si>
  <si>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</si>
  <si>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</si>
  <si>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</si>
  <si>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</si>
  <si>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</si>
  <si>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</si>
  <si>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</si>
  <si>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</si>
  <si>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</si>
  <si>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</si>
  <si>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</si>
  <si>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</si>
  <si>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</si>
  <si>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</si>
  <si>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</si>
  <si>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</si>
  <si>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</si>
  <si>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</si>
  <si>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</si>
  <si>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</si>
  <si>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</si>
  <si>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</si>
  <si>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</si>
  <si>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</si>
  <si>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</si>
  <si>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</si>
  <si>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</si>
  <si>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</si>
  <si>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</si>
  <si>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</si>
  <si>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</si>
  <si>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</si>
  <si>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</si>
  <si>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</si>
  <si>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</si>
  <si>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</si>
  <si>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</si>
  <si>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</si>
  <si>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</si>
  <si>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</si>
  <si>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</si>
  <si>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</si>
  <si>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</si>
  <si>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</si>
  <si>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</si>
  <si>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</si>
  <si>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</si>
  <si>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</si>
  <si>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</si>
  <si>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</si>
  <si>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</si>
  <si>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</si>
  <si>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</si>
  <si>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</si>
  <si>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</si>
  <si>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</si>
  <si>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</si>
  <si>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</si>
  <si>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</si>
  <si>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</si>
  <si>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</si>
  <si>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</si>
  <si>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</si>
  <si>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</si>
  <si>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</si>
  <si>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</si>
  <si>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</si>
  <si>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</si>
  <si>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</si>
  <si>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</si>
  <si>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</si>
  <si>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</si>
  <si>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</si>
  <si>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</si>
  <si>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</si>
  <si>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</si>
  <si>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</si>
  <si>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</si>
  <si>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</si>
  <si>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</si>
  <si>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</si>
  <si>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</si>
  <si>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</si>
  <si>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</si>
  <si>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</si>
  <si>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</si>
  <si>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</si>
  <si>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</si>
  <si>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</si>
  <si>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</si>
  <si>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</si>
  <si>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</si>
  <si>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</si>
  <si>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</si>
  <si>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</si>
  <si>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</si>
  <si>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</si>
  <si>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</si>
  <si>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</si>
  <si>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</si>
  <si>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</si>
  <si>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</si>
  <si>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</si>
  <si>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</si>
  <si>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</si>
  <si>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</si>
  <si>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</si>
  <si>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</si>
  <si>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</si>
  <si>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</si>
  <si>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</si>
  <si>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</si>
  <si>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</si>
  <si>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</si>
  <si>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</si>
  <si>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</si>
  <si>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</si>
  <si>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</si>
  <si>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</si>
  <si>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</si>
  <si>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</si>
  <si>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</si>
  <si>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</si>
  <si>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</si>
  <si>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</si>
  <si>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</si>
  <si>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</si>
  <si>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</si>
  <si>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</si>
  <si>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</si>
  <si>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</si>
  <si>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</si>
  <si>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</si>
  <si>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</si>
  <si>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</si>
  <si>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</si>
  <si>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</si>
  <si>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</si>
  <si>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</si>
  <si>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</si>
  <si>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</si>
  <si>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</si>
  <si>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</si>
  <si>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</si>
  <si>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</si>
  <si>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</si>
  <si>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</si>
  <si>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</si>
  <si>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</si>
  <si>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</si>
  <si>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</si>
  <si>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</si>
  <si>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</si>
  <si>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</si>
  <si>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</si>
  <si>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</si>
  <si>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</si>
  <si>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</si>
  <si>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</si>
  <si>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</si>
  <si>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</si>
  <si>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</si>
  <si>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</si>
  <si>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</si>
  <si>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</si>
  <si>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</si>
  <si>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</si>
  <si>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</si>
  <si>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</si>
  <si>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</si>
  <si>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</si>
  <si>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</si>
  <si>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</si>
  <si>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</si>
  <si>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</si>
  <si>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</si>
  <si>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</si>
  <si>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</si>
  <si>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</si>
  <si>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</si>
  <si>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</si>
  <si>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</si>
  <si>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</si>
  <si>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</si>
  <si>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</si>
  <si>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</si>
  <si>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</si>
  <si>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</si>
  <si>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</si>
  <si>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</si>
  <si>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</si>
  <si>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</si>
  <si>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</si>
  <si>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</si>
  <si>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</si>
  <si>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</si>
  <si>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</si>
  <si>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</si>
  <si>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</si>
  <si>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</si>
  <si>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</si>
  <si>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</si>
  <si>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</si>
  <si>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</si>
  <si>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</si>
  <si>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</si>
  <si>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</si>
  <si>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</si>
  <si>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</si>
  <si>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</si>
  <si>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</si>
  <si>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</si>
  <si>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</si>
  <si>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</si>
  <si>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</si>
  <si>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</si>
  <si>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</si>
  <si>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</si>
  <si>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</si>
  <si>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</si>
  <si>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</si>
  <si>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</si>
  <si>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</si>
  <si>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</si>
  <si>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</si>
  <si>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</si>
  <si>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</si>
  <si>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</si>
  <si>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</si>
  <si>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</si>
  <si>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</si>
  <si>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</si>
  <si>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</si>
  <si>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</si>
  <si>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</si>
  <si>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</si>
  <si>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</si>
  <si>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</si>
  <si>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</si>
  <si>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</si>
  <si>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</si>
  <si>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</si>
  <si>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</si>
  <si>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</si>
  <si>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</si>
  <si>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</si>
  <si>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</si>
  <si>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</si>
  <si>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</si>
  <si>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</si>
  <si>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</si>
  <si>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</si>
  <si>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</si>
  <si>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</si>
  <si>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</si>
  <si>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</si>
  <si>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</si>
  <si>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</si>
  <si>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</si>
  <si>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</si>
  <si>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</si>
  <si>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</si>
  <si>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</si>
  <si>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</si>
  <si>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</si>
  <si>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</si>
  <si>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</si>
  <si>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</si>
  <si>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</si>
  <si>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</si>
  <si>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</si>
  <si>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</si>
  <si>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</si>
  <si>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</si>
  <si>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</si>
  <si>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</si>
  <si>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</si>
  <si>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</si>
  <si>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</si>
  <si>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</si>
  <si>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</si>
  <si>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</si>
  <si>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</si>
  <si>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</si>
  <si>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</si>
  <si>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</si>
  <si>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</si>
  <si>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</si>
  <si>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</si>
  <si>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</si>
  <si>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</si>
  <si>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</si>
  <si>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</si>
  <si>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</si>
  <si>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</si>
  <si>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</si>
  <si>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</si>
  <si>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</si>
  <si>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</si>
  <si>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</si>
  <si>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</si>
  <si>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</si>
  <si>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</si>
  <si>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</si>
  <si>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</si>
  <si>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</si>
  <si>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</si>
  <si>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</si>
  <si>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</si>
  <si>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</si>
  <si>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</si>
  <si>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</si>
  <si>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</si>
  <si>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</si>
  <si>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</si>
  <si>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</si>
  <si>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</si>
  <si>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</si>
  <si>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</si>
  <si>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</si>
  <si>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</si>
  <si>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</si>
  <si>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</si>
  <si>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</si>
  <si>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</si>
  <si>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</si>
  <si>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</si>
  <si>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</si>
  <si>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</si>
  <si>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</si>
  <si>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</si>
  <si>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</si>
  <si>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</si>
  <si>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</si>
  <si>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</si>
  <si>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</si>
  <si>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</si>
  <si>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</si>
  <si>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</si>
  <si>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</si>
  <si>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</si>
  <si>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</si>
  <si>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</si>
  <si>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</si>
  <si>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</si>
  <si>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</si>
  <si>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</si>
  <si>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</si>
  <si>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</si>
  <si>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</si>
  <si>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</si>
  <si>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</si>
  <si>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</si>
  <si>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</si>
  <si>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</si>
  <si>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</si>
  <si>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</si>
  <si>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</si>
  <si>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</si>
  <si>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</si>
  <si>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</si>
  <si>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</si>
  <si>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</si>
  <si>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</si>
  <si>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</si>
  <si>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</si>
  <si>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</si>
  <si>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</si>
  <si>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</si>
  <si>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</si>
  <si>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</si>
  <si>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</si>
  <si>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</si>
  <si>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</si>
  <si>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</si>
  <si>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</si>
  <si>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</si>
  <si>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</si>
  <si>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</si>
  <si>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</si>
  <si>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</si>
  <si>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</si>
  <si>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</si>
  <si>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</si>
  <si>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</si>
  <si>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</si>
  <si>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</si>
  <si>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</si>
  <si>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</si>
  <si>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</si>
  <si>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</si>
  <si>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</si>
  <si>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</si>
  <si>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</si>
  <si>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</si>
  <si>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</si>
  <si>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</si>
  <si>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</si>
  <si>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</si>
  <si>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</si>
  <si>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</si>
  <si>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</si>
  <si>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</si>
  <si>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</si>
  <si>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</si>
  <si>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</si>
  <si>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</si>
  <si>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</si>
  <si>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</si>
  <si>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</si>
  <si>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</si>
  <si>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</si>
  <si>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</si>
  <si>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</si>
  <si>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</si>
  <si>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</si>
  <si>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</si>
  <si>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</si>
  <si>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</si>
  <si>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</si>
  <si>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</si>
  <si>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</si>
  <si>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</si>
  <si>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</si>
  <si>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</si>
  <si>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</si>
  <si>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</si>
  <si>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</si>
  <si>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</si>
  <si>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</si>
  <si>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</si>
  <si>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</si>
  <si>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</si>
  <si>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</si>
  <si>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</si>
  <si>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</si>
  <si>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</si>
  <si>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</si>
  <si>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</si>
  <si>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</si>
  <si>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</si>
  <si>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</si>
  <si>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</si>
  <si>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</si>
  <si>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</si>
  <si>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</si>
  <si>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</si>
  <si>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</si>
  <si>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</si>
  <si>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</si>
  <si>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</si>
  <si>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</si>
  <si>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</si>
  <si>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</si>
  <si>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</si>
  <si>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</si>
  <si>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</si>
  <si>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</si>
  <si>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</si>
  <si>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</si>
  <si>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</si>
  <si>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</si>
  <si>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</si>
  <si>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</si>
  <si>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</si>
  <si>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</si>
  <si>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</si>
  <si>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</si>
  <si>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</si>
  <si>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</si>
  <si>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</si>
  <si>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</si>
  <si>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</si>
  <si>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</si>
  <si>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</si>
  <si>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</si>
  <si>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</si>
  <si>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</si>
  <si>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</si>
  <si>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</si>
  <si>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</si>
  <si>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</si>
  <si>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</si>
  <si>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</si>
  <si>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</si>
  <si>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</si>
  <si>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</si>
  <si>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</si>
  <si>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</si>
  <si>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</si>
  <si>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</si>
  <si>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</si>
  <si>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</si>
  <si>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</si>
  <si>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</si>
  <si>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</si>
  <si>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</si>
  <si>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</si>
  <si>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</si>
  <si>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</si>
  <si>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</si>
  <si>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</si>
  <si>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</si>
  <si>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</si>
  <si>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</si>
  <si>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</si>
  <si>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</si>
  <si>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</si>
  <si>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</si>
  <si>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</si>
  <si>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</si>
  <si>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</si>
  <si>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</si>
  <si>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</si>
  <si>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</si>
  <si>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</si>
  <si>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</si>
  <si>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</si>
  <si>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</si>
  <si>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</si>
  <si>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</si>
  <si>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</si>
  <si>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</si>
  <si>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</si>
  <si>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</si>
  <si>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</si>
  <si>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</si>
  <si>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</si>
  <si>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</si>
  <si>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</si>
  <si>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</si>
  <si>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</si>
  <si>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</si>
  <si>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</si>
  <si>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</si>
  <si>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</si>
  <si>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</si>
  <si>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</si>
  <si>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</si>
  <si>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</si>
  <si>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</si>
  <si>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</si>
  <si>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</si>
  <si>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</si>
  <si>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</si>
  <si>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</si>
  <si>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</si>
  <si>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</si>
  <si>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</si>
  <si>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</si>
  <si>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</si>
  <si>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</si>
  <si>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</si>
  <si>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</si>
  <si>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</si>
  <si>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</si>
  <si>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</si>
  <si>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</si>
  <si>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</si>
  <si>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</si>
  <si>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</si>
  <si>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</si>
  <si>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</si>
  <si>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</si>
  <si>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</si>
  <si>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</si>
  <si>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</si>
  <si>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</si>
  <si>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</si>
  <si>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</si>
  <si>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</si>
  <si>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</si>
  <si>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</si>
  <si>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</si>
  <si>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</si>
  <si>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</si>
  <si>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</si>
  <si>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</si>
  <si>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</si>
  <si>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</si>
  <si>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</si>
  <si>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</si>
  <si>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</si>
  <si>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</si>
  <si>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</si>
  <si>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</si>
  <si>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</si>
  <si>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</si>
  <si>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</si>
  <si>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</si>
  <si>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</si>
  <si>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</si>
  <si>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</si>
  <si>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</si>
  <si>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</si>
  <si>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</si>
  <si>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</si>
  <si>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</si>
  <si>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</si>
  <si>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</si>
  <si>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</si>
  <si>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</si>
  <si>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</si>
  <si>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</si>
  <si>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</si>
  <si>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</si>
  <si>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</si>
  <si>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</si>
  <si>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</si>
  <si>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</si>
  <si>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</si>
  <si>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</si>
  <si>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</si>
  <si>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</si>
  <si>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</si>
  <si>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</si>
  <si>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</si>
  <si>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</si>
  <si>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</si>
  <si>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</si>
  <si>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</si>
  <si>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</si>
  <si>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</si>
  <si>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</si>
  <si>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</si>
  <si>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</si>
  <si>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</si>
  <si>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</si>
  <si>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</si>
  <si>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</si>
  <si>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</si>
  <si>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</si>
  <si>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</si>
  <si>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</si>
  <si>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</si>
  <si>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</si>
  <si>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</si>
  <si>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</si>
  <si>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</si>
  <si>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</si>
  <si>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</si>
  <si>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</si>
  <si>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</si>
  <si>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</si>
  <si>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</si>
  <si>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</si>
  <si>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</si>
  <si>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</si>
  <si>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</si>
  <si>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</si>
  <si>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</si>
  <si>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</si>
  <si>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</si>
  <si>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</si>
  <si>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</si>
  <si>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</si>
  <si>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</si>
  <si>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</si>
  <si>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</si>
  <si>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</si>
  <si>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</si>
  <si>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</si>
  <si>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</si>
  <si>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</si>
  <si>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</si>
  <si>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</si>
  <si>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</si>
  <si>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</si>
  <si>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</si>
  <si>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</si>
  <si>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</si>
  <si>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</si>
  <si>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</si>
  <si>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</si>
  <si>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</si>
  <si>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</si>
  <si>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</si>
  <si>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</si>
  <si>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</si>
  <si>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</si>
  <si>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</si>
  <si>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</si>
  <si>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</si>
  <si>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</si>
  <si>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</si>
  <si>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</si>
  <si>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</si>
  <si>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</si>
  <si>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</si>
  <si>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</si>
  <si>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</si>
  <si>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</si>
  <si>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</si>
  <si>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</si>
  <si>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</si>
  <si>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</si>
  <si>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</si>
  <si>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</si>
  <si>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</si>
  <si>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</si>
  <si>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</si>
  <si>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</si>
  <si>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</si>
  <si>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</si>
  <si>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</si>
  <si>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</si>
  <si>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</si>
  <si>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</si>
  <si>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</si>
  <si>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</si>
  <si>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</si>
  <si>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</si>
  <si>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</si>
  <si>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</si>
  <si>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</si>
  <si>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</si>
  <si>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</si>
  <si>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</si>
  <si>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</si>
  <si>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</si>
  <si>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</si>
  <si>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</si>
  <si>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</si>
  <si>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</si>
  <si>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</si>
  <si>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</si>
  <si>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</si>
  <si>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</si>
  <si>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</si>
  <si>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</si>
  <si>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</si>
  <si>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</si>
  <si>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</si>
  <si>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</si>
  <si>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</si>
  <si>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</si>
  <si>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</si>
  <si>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</si>
  <si>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</si>
  <si>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</si>
  <si>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</si>
  <si>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</si>
  <si>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</si>
  <si>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</si>
  <si>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</si>
  <si>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</si>
  <si>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</si>
  <si>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</si>
  <si>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</si>
  <si>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</si>
  <si>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</si>
  <si>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</si>
  <si>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</si>
  <si>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</si>
  <si>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</si>
  <si>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</si>
  <si>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</si>
  <si>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</si>
  <si>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</si>
  <si>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</si>
  <si>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</si>
  <si>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</si>
  <si>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</si>
  <si>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</si>
  <si>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</si>
  <si>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</si>
  <si>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</si>
  <si>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</si>
  <si>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</si>
  <si>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</si>
  <si>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</si>
  <si>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</si>
  <si>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</si>
  <si>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</si>
  <si>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</si>
  <si>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</si>
  <si>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</si>
  <si>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</si>
  <si>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</si>
  <si>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</si>
  <si>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</si>
  <si>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</si>
  <si>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</si>
  <si>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</si>
  <si>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</si>
  <si>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</si>
  <si>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</si>
  <si>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</si>
  <si>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</si>
  <si>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</si>
  <si>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</si>
  <si>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</si>
  <si>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</si>
  <si>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</si>
  <si>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</si>
  <si>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</si>
  <si>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</si>
  <si>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</si>
  <si>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</si>
  <si>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</si>
  <si>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</si>
  <si>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</si>
  <si>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</si>
  <si>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</si>
  <si>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</si>
  <si>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</si>
  <si>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</si>
  <si>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</si>
  <si>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</si>
  <si>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</si>
  <si>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</si>
  <si>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</si>
  <si>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</si>
  <si>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</si>
  <si>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</si>
  <si>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</si>
  <si>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</si>
  <si>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</si>
  <si>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</si>
  <si>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</si>
  <si>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</si>
  <si>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</si>
  <si>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</si>
  <si>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</si>
  <si>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</si>
  <si>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</si>
  <si>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</si>
  <si>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</si>
  <si>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</si>
  <si>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</si>
  <si>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</si>
  <si>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</si>
  <si>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</si>
  <si>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</si>
  <si>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</si>
  <si>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</si>
  <si>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</si>
  <si>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</si>
  <si>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</si>
  <si>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</si>
  <si>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</si>
  <si>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</si>
  <si>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</si>
  <si>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</si>
  <si>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</si>
  <si>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</si>
  <si>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</si>
  <si>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</si>
  <si>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</si>
  <si>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</si>
  <si>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</si>
  <si>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</si>
  <si>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</si>
  <si>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</si>
  <si>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</si>
  <si>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</si>
  <si>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</si>
  <si>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</si>
  <si>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</si>
  <si>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</si>
  <si>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</si>
  <si>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</si>
  <si>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</si>
  <si>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</si>
  <si>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</si>
  <si>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</si>
  <si>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</si>
  <si>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</si>
  <si>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</si>
  <si>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</si>
  <si>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</si>
  <si>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</si>
  <si>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</si>
  <si>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</si>
  <si>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</si>
  <si>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</si>
  <si>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</si>
  <si>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</si>
  <si>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</si>
  <si>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</si>
  <si>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</si>
  <si>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</si>
  <si>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</si>
  <si>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</si>
  <si>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</si>
  <si>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</si>
  <si>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</si>
  <si>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</si>
  <si>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</si>
  <si>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</si>
  <si>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</si>
  <si>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</si>
  <si>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</si>
  <si>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</si>
  <si>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</si>
  <si>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</si>
  <si>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</si>
  <si>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</si>
  <si>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</si>
  <si>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</si>
  <si>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</si>
  <si>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</si>
  <si>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</si>
  <si>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</si>
  <si>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</si>
  <si>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</si>
  <si>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</si>
  <si>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</si>
  <si>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</si>
  <si>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</si>
  <si>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</si>
  <si>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</si>
  <si>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</si>
  <si>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</si>
  <si>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</si>
  <si>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</si>
  <si>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</si>
  <si>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</si>
  <si>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</si>
  <si>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</si>
  <si>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</si>
  <si>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</si>
  <si>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</si>
  <si>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</si>
  <si>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</si>
  <si>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</si>
  <si>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</si>
  <si>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</si>
  <si>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</si>
  <si>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</si>
  <si>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</si>
  <si>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</si>
  <si>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</si>
  <si>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</si>
  <si>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</si>
  <si>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</si>
  <si>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</si>
  <si>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</si>
  <si>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</si>
  <si>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</si>
  <si>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</si>
  <si>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</si>
  <si>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</si>
  <si>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</si>
  <si>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</si>
  <si>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</si>
  <si>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</si>
  <si>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</si>
  <si>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</si>
  <si>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</si>
  <si>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</si>
  <si>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</si>
  <si>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</si>
  <si>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</si>
  <si>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</si>
  <si>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</si>
  <si>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</si>
  <si>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</si>
  <si>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</si>
  <si>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</si>
  <si>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</si>
  <si>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</si>
  <si>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</si>
  <si>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</si>
  <si>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</si>
  <si>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</si>
  <si>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</si>
  <si>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</si>
  <si>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</si>
  <si>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</si>
  <si>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</si>
  <si>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</si>
  <si>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</si>
  <si>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</si>
  <si>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</si>
  <si>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</si>
  <si>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</si>
  <si>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</si>
  <si>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</si>
  <si>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</si>
  <si>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</si>
  <si>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</si>
  <si>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</si>
  <si>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</si>
  <si>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</si>
  <si>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</si>
  <si>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</si>
  <si>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</si>
  <si>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</si>
  <si>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</si>
  <si>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</si>
  <si>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</si>
  <si>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</si>
  <si>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</si>
  <si>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</si>
  <si>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</si>
  <si>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</si>
  <si>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</si>
  <si>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</si>
  <si>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</si>
  <si>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</si>
  <si>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</si>
  <si>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</si>
  <si>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</si>
  <si>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</si>
  <si>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</si>
  <si>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</si>
  <si>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</si>
  <si>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</si>
  <si>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</si>
  <si>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</si>
  <si>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</si>
  <si>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</si>
  <si>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</si>
  <si>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</si>
  <si>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</si>
  <si>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</si>
  <si>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</si>
  <si>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</si>
  <si>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</si>
  <si>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</si>
  <si>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</si>
  <si>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</si>
  <si>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</si>
  <si>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</si>
  <si>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</si>
  <si>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</si>
  <si>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</si>
  <si>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</si>
  <si>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</si>
  <si>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</si>
  <si>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</si>
  <si>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</si>
  <si>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</si>
  <si>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</si>
  <si>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</si>
  <si>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</si>
  <si>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</si>
  <si>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</si>
  <si>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</si>
  <si>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</si>
  <si>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</si>
  <si>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</si>
  <si>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</si>
  <si>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</si>
  <si>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</si>
  <si>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</si>
  <si>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</si>
  <si>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</si>
  <si>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</si>
  <si>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</si>
  <si>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</si>
  <si>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</si>
  <si>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</si>
  <si>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</si>
  <si>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</si>
  <si>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</si>
  <si>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</si>
  <si>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</si>
  <si>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</si>
  <si>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</si>
  <si>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</si>
  <si>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</si>
  <si>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</si>
  <si>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</si>
  <si>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</si>
  <si>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</si>
  <si>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</si>
  <si>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</si>
  <si>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</si>
  <si>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</si>
  <si>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</si>
  <si>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</si>
  <si>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</si>
  <si>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</si>
  <si>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</si>
  <si>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</si>
  <si>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</si>
  <si>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</si>
  <si>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</si>
  <si>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</si>
  <si>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</si>
  <si>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</si>
  <si>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</si>
  <si>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</si>
  <si>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</si>
  <si>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</si>
  <si>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</si>
  <si>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</si>
  <si>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</si>
  <si>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</si>
  <si>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</si>
  <si>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</si>
  <si>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</si>
  <si>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</si>
  <si>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</si>
  <si>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</si>
  <si>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</si>
  <si>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</si>
  <si>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</si>
  <si>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</si>
  <si>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</si>
  <si>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</si>
  <si>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</si>
  <si>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</si>
  <si>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</si>
  <si>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</si>
  <si>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</si>
  <si>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</si>
  <si>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</si>
  <si>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</si>
  <si>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</si>
  <si>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</si>
  <si>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</si>
  <si>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</si>
  <si>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</si>
  <si>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</si>
  <si>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</si>
  <si>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</si>
  <si>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</si>
  <si>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</si>
  <si>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</si>
  <si>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</si>
  <si>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</si>
  <si>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</si>
  <si>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</si>
  <si>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</si>
  <si>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</si>
  <si>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</si>
  <si>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</si>
  <si>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</si>
  <si>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</si>
  <si>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</si>
  <si>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</si>
  <si>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</si>
  <si>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</si>
  <si>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</si>
  <si>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</si>
  <si>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</si>
  <si>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</si>
  <si>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</si>
  <si>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</si>
  <si>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</si>
  <si>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</si>
  <si>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</si>
  <si>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</si>
  <si>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</si>
  <si>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</si>
  <si>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</si>
  <si>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</si>
  <si>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</si>
  <si>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</si>
  <si>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</si>
  <si>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</si>
  <si>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</si>
  <si>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</si>
  <si>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</si>
  <si>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</si>
  <si>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</si>
  <si>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</si>
  <si>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</si>
  <si>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</si>
  <si>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</si>
  <si>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</si>
  <si>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</si>
  <si>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</si>
  <si>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</si>
  <si>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</si>
  <si>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</si>
  <si>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</si>
  <si>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</si>
  <si>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</si>
  <si>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</si>
  <si>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</si>
  <si>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</si>
  <si>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</si>
  <si>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</si>
  <si>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</si>
  <si>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</si>
  <si>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</si>
  <si>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</si>
  <si>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</si>
  <si>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</si>
  <si>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</si>
  <si>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</si>
  <si>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</si>
  <si>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</si>
  <si>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</si>
  <si>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</si>
  <si>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</si>
  <si>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</si>
  <si>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</si>
  <si>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</si>
  <si>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</si>
  <si>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</si>
  <si>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</si>
  <si>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</si>
  <si>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</si>
  <si>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</si>
  <si>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</si>
  <si>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</si>
  <si>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</si>
  <si>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</si>
  <si>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</si>
  <si>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</si>
  <si>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</si>
  <si>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</si>
  <si>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</si>
  <si>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</si>
  <si>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</si>
  <si>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</si>
  <si>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</si>
  <si>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</si>
  <si>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</si>
  <si>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</si>
  <si>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</si>
  <si>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</si>
  <si>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</si>
  <si>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</si>
  <si>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</si>
  <si>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</si>
  <si>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</si>
  <si>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</si>
  <si>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</si>
  <si>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</si>
  <si>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</si>
  <si>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</si>
  <si>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</si>
  <si>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</si>
  <si>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</si>
  <si>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</si>
  <si>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</si>
  <si>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</si>
  <si>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</si>
  <si>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</si>
  <si>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</si>
  <si>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</si>
  <si>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</si>
  <si>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</si>
  <si>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</si>
  <si>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</si>
  <si>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</si>
  <si>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</si>
  <si>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</si>
  <si>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</si>
  <si>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</si>
  <si>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</si>
  <si>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</si>
  <si>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</si>
  <si>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</si>
  <si>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</si>
  <si>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</si>
  <si>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</si>
  <si>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</si>
  <si>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</si>
  <si>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</si>
  <si>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</si>
  <si>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</si>
  <si>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</si>
  <si>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</si>
  <si>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</si>
  <si>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</si>
  <si>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</si>
  <si>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</si>
  <si>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</si>
  <si>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</si>
  <si>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</si>
  <si>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</si>
  <si>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</si>
  <si>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</si>
  <si>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</si>
  <si>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</si>
  <si>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</si>
  <si>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</si>
  <si>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</si>
  <si>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</si>
  <si>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</si>
  <si>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</si>
  <si>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</si>
  <si>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</si>
  <si>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</si>
  <si>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</si>
  <si>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</si>
  <si>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</si>
  <si>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</si>
  <si>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</si>
  <si>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</si>
  <si>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</si>
  <si>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</si>
  <si>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</si>
  <si>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</si>
  <si>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</si>
  <si>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</si>
  <si>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</si>
  <si>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</si>
  <si>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</si>
  <si>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</si>
  <si>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</si>
  <si>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</si>
  <si>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</si>
  <si>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</si>
  <si>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</si>
  <si>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</si>
  <si>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</si>
  <si>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</si>
  <si>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</si>
  <si>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</si>
  <si>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</si>
  <si>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</si>
  <si>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</si>
  <si>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</si>
  <si>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</si>
  <si>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</si>
  <si>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</si>
  <si>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</si>
  <si>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</si>
  <si>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</si>
  <si>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</si>
  <si>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</si>
  <si>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</si>
  <si>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</si>
  <si>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</si>
  <si>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</si>
  <si>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</si>
  <si>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</si>
  <si>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</si>
  <si>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</si>
  <si>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</si>
  <si>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</si>
  <si>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</si>
  <si>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</si>
  <si>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</si>
  <si>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</si>
  <si>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</si>
  <si>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</si>
  <si>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</si>
  <si>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</si>
  <si>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</si>
  <si>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</si>
  <si>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</si>
  <si>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</si>
  <si>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</si>
  <si>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</si>
  <si>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</si>
  <si>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</si>
  <si>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</si>
  <si>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</si>
  <si>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</si>
  <si>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</si>
  <si>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</si>
  <si>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</si>
  <si>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</si>
  <si>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</si>
  <si>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</si>
  <si>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</si>
  <si>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</si>
  <si>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</si>
  <si>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</si>
  <si>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</si>
  <si>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</si>
  <si>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</si>
  <si>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</si>
  <si>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</si>
  <si>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</si>
  <si>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</si>
  <si>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</si>
  <si>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</si>
  <si>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</si>
  <si>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</si>
  <si>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</si>
  <si>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</si>
  <si>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</si>
  <si>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</si>
  <si>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</si>
  <si>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</si>
  <si>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</si>
  <si>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</si>
  <si>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</si>
  <si>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</si>
  <si>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</si>
  <si>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</si>
  <si>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</si>
  <si>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</si>
  <si>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</si>
  <si>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</si>
  <si>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</si>
  <si>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</si>
  <si>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</si>
  <si>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</si>
  <si>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</si>
  <si>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</si>
  <si>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</si>
  <si>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</si>
  <si>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</si>
  <si>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</si>
  <si>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</si>
  <si>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</si>
  <si>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</si>
  <si>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</si>
  <si>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</si>
  <si>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</si>
  <si>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</si>
  <si>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</si>
  <si>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</si>
  <si>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</si>
  <si>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</si>
  <si>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</si>
  <si>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</si>
  <si>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</si>
  <si>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</si>
  <si>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</si>
  <si>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</si>
  <si>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</si>
  <si>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</si>
  <si>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</si>
  <si>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</si>
  <si>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</si>
  <si>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</si>
  <si>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</si>
  <si>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</si>
  <si>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</si>
  <si>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</si>
  <si>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</si>
  <si>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</si>
  <si>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</si>
  <si>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</si>
  <si>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</si>
  <si>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</si>
  <si>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</si>
  <si>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</si>
  <si>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</si>
  <si>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</si>
  <si>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</si>
  <si>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</si>
  <si>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</si>
  <si>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</si>
  <si>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</si>
  <si>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</si>
  <si>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</si>
  <si>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</si>
  <si>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</si>
  <si>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</si>
  <si>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</si>
  <si>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</si>
  <si>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</si>
  <si>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</si>
  <si>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</si>
  <si>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</si>
  <si>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</si>
  <si>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</si>
  <si>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</si>
  <si>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</si>
  <si>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</si>
  <si>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</si>
  <si>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</si>
  <si>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</si>
  <si>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</si>
  <si>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</si>
  <si>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</si>
  <si>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</si>
  <si>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</si>
  <si>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</si>
  <si>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</si>
  <si>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</si>
  <si>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</si>
  <si>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</si>
  <si>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</si>
  <si>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</si>
  <si>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</si>
  <si>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</si>
  <si>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</si>
  <si>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</si>
  <si>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</si>
  <si>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</si>
  <si>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</si>
  <si>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</si>
  <si>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</si>
  <si>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</si>
  <si>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</si>
  <si>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</si>
  <si>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</si>
  <si>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</si>
  <si>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</si>
  <si>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</si>
  <si>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</si>
  <si>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</si>
  <si>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</si>
  <si>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</si>
  <si>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</si>
  <si>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</si>
  <si>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</si>
  <si>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</si>
  <si>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</si>
  <si>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</si>
  <si>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</si>
  <si>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</si>
  <si>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</si>
  <si>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</si>
  <si>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</si>
  <si>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</si>
  <si>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</si>
  <si>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</si>
  <si>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</si>
  <si>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</si>
  <si>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</si>
  <si>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</si>
  <si>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</si>
  <si>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</si>
  <si>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</si>
  <si>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</si>
  <si>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</si>
  <si>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</si>
  <si>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</si>
  <si>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</si>
  <si>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</si>
  <si>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</si>
  <si>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</si>
  <si>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</si>
  <si>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</si>
  <si>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</si>
  <si>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</si>
  <si>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</si>
  <si>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</si>
  <si>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</si>
  <si>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</si>
  <si>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</si>
  <si>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</si>
  <si>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</si>
  <si>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</si>
  <si>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</si>
  <si>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</si>
  <si>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</si>
  <si>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</si>
  <si>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</si>
  <si>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</si>
  <si>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</si>
  <si>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</si>
  <si>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</si>
  <si>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</si>
  <si>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</si>
  <si>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</si>
  <si>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</si>
  <si>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</si>
  <si>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</si>
  <si>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</si>
  <si>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</si>
  <si>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</si>
  <si>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</si>
  <si>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</si>
  <si>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</si>
  <si>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</si>
  <si>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</si>
  <si>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</si>
  <si>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</si>
  <si>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</si>
  <si>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</si>
  <si>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</si>
  <si>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</si>
  <si>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</si>
  <si>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</si>
  <si>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</si>
  <si>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</si>
  <si>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</si>
  <si>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</si>
  <si>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</si>
  <si>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</si>
  <si>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</si>
  <si>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</si>
  <si>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</si>
  <si>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</si>
  <si>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</si>
  <si>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</si>
  <si>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</si>
  <si>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</si>
  <si>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</si>
  <si>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</si>
  <si>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</si>
  <si>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</si>
  <si>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</si>
  <si>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</si>
  <si>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</si>
  <si>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</si>
  <si>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</si>
  <si>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</si>
  <si>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</si>
  <si>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</si>
  <si>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</si>
  <si>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</si>
  <si>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</si>
  <si>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</si>
  <si>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</si>
  <si>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</si>
  <si>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</si>
  <si>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</si>
  <si>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</si>
  <si>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</si>
  <si>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</si>
  <si>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</si>
  <si>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</si>
  <si>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</si>
  <si>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</si>
  <si>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</si>
  <si>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</si>
  <si>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</si>
  <si>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</si>
  <si>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</si>
  <si>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</si>
  <si>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</si>
  <si>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</si>
  <si>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</si>
  <si>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</si>
  <si>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</si>
  <si>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</si>
  <si>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</si>
  <si>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</si>
  <si>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</si>
  <si>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</si>
  <si>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</si>
  <si>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</si>
  <si>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</si>
  <si>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</si>
  <si>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</si>
  <si>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</si>
  <si>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</si>
  <si>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</si>
  <si>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</si>
  <si>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</si>
  <si>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</si>
  <si>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</si>
  <si>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</si>
  <si>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</si>
  <si>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</si>
  <si>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</si>
  <si>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</si>
  <si>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</si>
  <si>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</si>
  <si>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</si>
  <si>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</si>
  <si>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</si>
  <si>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</si>
  <si>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</si>
  <si>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</si>
  <si>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</si>
  <si>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</si>
  <si>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</si>
  <si>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</si>
  <si>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</si>
  <si>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</si>
  <si>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</si>
  <si>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</si>
  <si>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</si>
  <si>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</si>
  <si>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</si>
  <si>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</si>
  <si>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</si>
  <si>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</si>
  <si>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</si>
  <si>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</si>
  <si>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</si>
  <si>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</si>
  <si>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</si>
  <si>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</si>
  <si>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</si>
  <si>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</si>
  <si>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</si>
  <si>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</si>
  <si>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</si>
  <si>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</si>
  <si>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</si>
  <si>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</si>
  <si>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</si>
  <si>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</si>
  <si>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</si>
  <si>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</si>
  <si>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</si>
  <si>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</si>
  <si>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</si>
  <si>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</si>
  <si>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</si>
  <si>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</si>
  <si>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</si>
  <si>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</si>
  <si>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</si>
  <si>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</si>
  <si>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</si>
  <si>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</si>
  <si>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</si>
  <si>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</si>
  <si>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</si>
  <si>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</si>
  <si>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</si>
  <si>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</si>
  <si>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</si>
  <si>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</si>
  <si>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</si>
  <si>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</si>
  <si>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</si>
  <si>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</si>
  <si>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</si>
  <si>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</si>
  <si>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</si>
  <si>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</si>
  <si>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</si>
  <si>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</si>
  <si>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</si>
  <si>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</si>
  <si>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</si>
  <si>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</si>
  <si>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</si>
  <si>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</si>
  <si>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</si>
  <si>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</si>
  <si>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</si>
  <si>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</si>
  <si>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</si>
  <si>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</si>
  <si>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</si>
  <si>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</si>
  <si>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</si>
  <si>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</si>
  <si>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</si>
  <si>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</si>
  <si>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</si>
  <si>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</si>
  <si>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</si>
  <si>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</si>
  <si>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</si>
  <si>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</si>
  <si>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</si>
  <si>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</si>
  <si>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</si>
  <si>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</si>
  <si>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</si>
  <si>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</si>
  <si>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</si>
  <si>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</si>
  <si>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</si>
  <si>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</si>
  <si>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</si>
  <si>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</si>
  <si>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</si>
  <si>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</si>
  <si>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</si>
  <si>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</si>
  <si>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</si>
  <si>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</si>
  <si>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</si>
  <si>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</si>
  <si>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</si>
  <si>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</si>
  <si>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</si>
  <si>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</si>
  <si>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</si>
  <si>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</si>
  <si>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</si>
  <si>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</si>
  <si>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</si>
  <si>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</si>
  <si>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</si>
  <si>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</si>
  <si>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</si>
  <si>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</si>
  <si>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</si>
  <si>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</si>
  <si>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</si>
  <si>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</si>
  <si>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</si>
  <si>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</si>
  <si>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</si>
  <si>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</si>
  <si>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</si>
  <si>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</si>
  <si>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</si>
  <si>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</si>
  <si>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</si>
  <si>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</si>
  <si>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</si>
  <si>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</si>
  <si>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</si>
  <si>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</si>
  <si>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</si>
  <si>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</si>
  <si>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</si>
  <si>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</si>
  <si>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</si>
  <si>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</si>
  <si>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</si>
  <si>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</si>
  <si>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</si>
  <si>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</si>
  <si>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</si>
  <si>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</si>
  <si>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</si>
  <si>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</si>
  <si>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</si>
  <si>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</si>
  <si>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</si>
  <si>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</si>
  <si>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</si>
  <si>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</si>
  <si>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</si>
  <si>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</si>
  <si>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</si>
  <si>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</si>
  <si>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</si>
  <si>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</si>
  <si>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</si>
  <si>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</si>
  <si>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</si>
  <si>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</si>
  <si>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</si>
  <si>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</si>
  <si>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</si>
  <si>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</si>
  <si>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</si>
  <si>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</si>
  <si>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</si>
  <si>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</si>
  <si>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</si>
  <si>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</si>
  <si>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</si>
  <si>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</si>
  <si>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</si>
  <si>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</si>
  <si>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</si>
  <si>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</si>
  <si>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</si>
  <si>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</si>
  <si>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</si>
  <si>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</si>
  <si>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</si>
  <si>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</si>
  <si>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</si>
  <si>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</si>
  <si>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</si>
  <si>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</si>
  <si>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</si>
  <si>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</si>
  <si>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</si>
  <si>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</si>
  <si>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</si>
  <si>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</si>
  <si>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</si>
  <si>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</si>
  <si>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</si>
  <si>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</si>
  <si>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</si>
  <si>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</si>
  <si>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</si>
  <si>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</si>
  <si>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</si>
  <si>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</si>
  <si>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</si>
  <si>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</si>
  <si>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</si>
  <si>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</si>
  <si>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</si>
  <si>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</si>
  <si>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</si>
  <si>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</si>
  <si>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</si>
  <si>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</si>
  <si>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</si>
  <si>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</si>
  <si>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</si>
  <si>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</si>
  <si>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</si>
  <si>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</si>
  <si>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</si>
  <si>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</si>
  <si>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</si>
  <si>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</si>
  <si>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</si>
  <si>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</si>
  <si>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</si>
  <si>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</si>
  <si>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</si>
  <si>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</si>
  <si>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</si>
  <si>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</si>
  <si>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</si>
  <si>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</si>
  <si>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</si>
  <si>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</si>
  <si>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</si>
  <si>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</si>
  <si>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</si>
  <si>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</si>
  <si>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</si>
  <si>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</si>
  <si>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</si>
  <si>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</si>
  <si>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</si>
  <si>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</si>
  <si>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</si>
  <si>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</si>
  <si>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</si>
  <si>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</si>
  <si>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</si>
  <si>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</si>
  <si>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</si>
  <si>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</si>
  <si>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</si>
  <si>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</si>
  <si>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</si>
  <si>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</si>
  <si>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</si>
  <si>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</si>
  <si>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</si>
  <si>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</si>
  <si>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</si>
  <si>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</si>
  <si>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</si>
  <si>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</si>
  <si>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</si>
  <si>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</si>
  <si>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</si>
  <si>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</si>
  <si>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</si>
  <si>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</si>
  <si>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</si>
  <si>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</si>
  <si>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</si>
  <si>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</si>
  <si>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</si>
  <si>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</si>
  <si>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</si>
  <si>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</si>
  <si>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</si>
  <si>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</si>
  <si>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</si>
  <si>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</si>
  <si>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</si>
  <si>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</si>
  <si>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</si>
  <si>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</si>
  <si>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</si>
  <si>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</si>
  <si>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</si>
  <si>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</si>
  <si>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</si>
  <si>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</si>
  <si>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</si>
  <si>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</si>
  <si>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</si>
  <si>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</si>
  <si>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</si>
  <si>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</si>
  <si>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</si>
  <si>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</si>
  <si>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</si>
  <si>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</si>
  <si>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</si>
  <si>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</si>
  <si>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</si>
  <si>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</si>
  <si>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</si>
  <si>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</si>
  <si>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</si>
  <si>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</si>
  <si>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</si>
  <si>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</si>
  <si>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</si>
  <si>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</si>
  <si>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</si>
  <si>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</si>
  <si>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</si>
  <si>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</si>
  <si>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</si>
  <si>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</si>
  <si>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</si>
  <si>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</si>
  <si>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</si>
  <si>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</si>
  <si>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</si>
  <si>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</si>
  <si>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</si>
  <si>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</si>
  <si>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</si>
  <si>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</si>
  <si>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</si>
  <si>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</si>
  <si>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</si>
  <si>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</si>
  <si>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</si>
  <si>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</si>
  <si>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</si>
  <si>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</si>
  <si>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</si>
  <si>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</si>
  <si>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</si>
  <si>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</si>
  <si>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</si>
  <si>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</si>
  <si>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</si>
  <si>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</si>
  <si>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</si>
  <si>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</si>
  <si>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</si>
  <si>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</si>
  <si>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</si>
  <si>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</si>
  <si>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</si>
  <si>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</si>
  <si>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</si>
  <si>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</si>
  <si>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</si>
  <si>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</si>
  <si>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</si>
  <si>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</si>
  <si>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</si>
  <si>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</si>
  <si>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</si>
  <si>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</si>
  <si>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</si>
  <si>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</si>
  <si>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</si>
  <si>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</si>
  <si>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</si>
  <si>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</si>
  <si>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</si>
  <si>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</si>
  <si>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</si>
  <si>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</si>
  <si>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</si>
  <si>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</si>
  <si>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</si>
  <si>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</si>
  <si>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</si>
  <si>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</si>
  <si>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</si>
  <si>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</si>
  <si>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</si>
  <si>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</si>
  <si>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</si>
  <si>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</si>
  <si>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</si>
  <si>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</si>
  <si>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</si>
  <si>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</si>
  <si>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</si>
  <si>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</si>
  <si>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</si>
  <si>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</si>
  <si>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</si>
  <si>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</si>
  <si>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</si>
  <si>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</si>
  <si>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</si>
  <si>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</si>
  <si>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</si>
  <si>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</si>
  <si>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</si>
  <si>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</si>
  <si>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</si>
  <si>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</si>
  <si>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</si>
  <si>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</si>
  <si>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</si>
  <si>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</si>
  <si>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</si>
  <si>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</si>
  <si>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</si>
  <si>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</si>
  <si>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</si>
  <si>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</si>
  <si>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</si>
  <si>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</si>
  <si>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</si>
  <si>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</si>
  <si>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</si>
  <si>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</si>
  <si>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</si>
  <si>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</si>
  <si>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</si>
  <si>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</si>
  <si>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</si>
  <si>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</si>
  <si>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</si>
  <si>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</si>
  <si>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</si>
  <si>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</si>
  <si>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</si>
  <si>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</si>
  <si>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</si>
  <si>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</si>
  <si>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</si>
  <si>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</si>
  <si>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</si>
  <si>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</si>
  <si>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</si>
  <si>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</si>
  <si>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</si>
  <si>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</si>
  <si>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</si>
  <si>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</si>
  <si>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</si>
  <si>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</si>
  <si>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</si>
  <si>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</si>
  <si>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</si>
  <si>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</si>
  <si>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</si>
  <si>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</si>
  <si>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</si>
  <si>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</si>
  <si>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</si>
  <si>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</si>
  <si>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</si>
  <si>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</si>
  <si>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</si>
  <si>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</si>
  <si>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</si>
  <si>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</si>
  <si>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</si>
  <si>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</si>
  <si>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</si>
  <si>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</si>
  <si>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</si>
  <si>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</si>
  <si>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</si>
  <si>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</si>
  <si>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</si>
  <si>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</si>
  <si>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</si>
  <si>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</si>
  <si>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</si>
  <si>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</si>
  <si>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</si>
  <si>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</si>
  <si>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</si>
  <si>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</si>
  <si>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</si>
  <si>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</si>
  <si>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</si>
  <si>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</si>
  <si>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</si>
  <si>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</si>
  <si>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</si>
  <si>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</si>
  <si>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</si>
  <si>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</si>
  <si>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</si>
  <si>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</si>
  <si>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</si>
  <si>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</si>
  <si>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</si>
  <si>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</si>
  <si>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</si>
  <si>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</si>
  <si>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</si>
  <si>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</si>
  <si>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</si>
  <si>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</si>
  <si>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</si>
  <si>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</si>
  <si>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</si>
  <si>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</si>
  <si>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</si>
  <si>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</si>
  <si>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</si>
  <si>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</si>
  <si>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</si>
  <si>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</si>
  <si>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</si>
  <si>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</si>
  <si>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</si>
  <si>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</si>
  <si>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</si>
  <si>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</si>
  <si>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</si>
  <si>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</si>
  <si>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</si>
  <si>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</si>
  <si>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</si>
  <si>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</si>
  <si>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</si>
  <si>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</si>
  <si>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</si>
  <si>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</si>
  <si>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</si>
  <si>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</si>
  <si>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</si>
  <si>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</si>
  <si>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</si>
  <si>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</si>
  <si>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</si>
  <si>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</si>
  <si>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</si>
  <si>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</si>
  <si>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</si>
  <si>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</si>
  <si>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</si>
  <si>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</si>
  <si>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</si>
  <si>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</si>
  <si>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</si>
  <si>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</si>
  <si>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</si>
  <si>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</si>
  <si>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</si>
  <si>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</si>
  <si>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</si>
  <si>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</si>
  <si>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</si>
  <si>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</si>
  <si>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</si>
  <si>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</si>
  <si>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</si>
  <si>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</si>
  <si>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</si>
  <si>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</si>
  <si>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</si>
  <si>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</si>
  <si>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</si>
  <si>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</si>
  <si>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</si>
  <si>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</si>
  <si>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</si>
  <si>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</si>
  <si>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</si>
  <si>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</si>
  <si>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</si>
  <si>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</si>
  <si>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</si>
  <si>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</si>
  <si>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</si>
  <si>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</si>
  <si>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</si>
  <si>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</si>
  <si>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</si>
  <si>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</si>
  <si>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</si>
  <si>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</si>
  <si>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</si>
  <si>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</si>
  <si>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</si>
  <si>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</si>
  <si>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</si>
  <si>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</si>
  <si>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</si>
  <si>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</si>
  <si>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</si>
  <si>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</si>
  <si>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</si>
  <si>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</si>
  <si>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</si>
  <si>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</si>
  <si>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</si>
  <si>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</si>
  <si>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</si>
  <si>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</si>
  <si>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</si>
  <si>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</si>
  <si>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</si>
  <si>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</si>
  <si>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</si>
  <si>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</si>
  <si>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</si>
  <si>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</si>
  <si>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</si>
  <si>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</si>
  <si>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</si>
  <si>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</si>
  <si>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</si>
  <si>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</si>
  <si>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</si>
  <si>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</si>
  <si>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</si>
  <si>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</si>
  <si>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</si>
  <si>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</si>
  <si>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</si>
  <si>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</si>
  <si>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</si>
  <si>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</si>
  <si>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</si>
  <si>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</si>
  <si>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</si>
  <si>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</si>
  <si>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</si>
  <si>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</si>
  <si>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</si>
  <si>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</si>
  <si>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</si>
  <si>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</si>
  <si>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</si>
  <si>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</si>
  <si>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</si>
  <si>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</si>
  <si>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</si>
  <si>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</si>
  <si>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</si>
  <si>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</si>
  <si>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</si>
  <si>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</si>
  <si>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</si>
  <si>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</si>
  <si>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</si>
  <si>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</si>
  <si>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</si>
  <si>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</si>
  <si>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</si>
  <si>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</si>
  <si>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</si>
  <si>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</si>
  <si>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</si>
  <si>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</si>
  <si>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</si>
  <si>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</si>
  <si>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</si>
  <si>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</si>
  <si>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</si>
  <si>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</si>
  <si>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</si>
  <si>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</si>
  <si>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</si>
  <si>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</si>
  <si>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</si>
  <si>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</si>
  <si>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</si>
  <si>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</si>
  <si>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</si>
  <si>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</si>
  <si>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</si>
  <si>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</si>
  <si>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</si>
  <si>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</si>
  <si>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</si>
  <si>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</si>
  <si>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</si>
  <si>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</si>
  <si>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</si>
  <si>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</si>
  <si>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</si>
  <si>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</si>
  <si>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</si>
  <si>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</si>
  <si>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</si>
  <si>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</si>
  <si>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</si>
  <si>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</si>
  <si>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</si>
  <si>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</si>
  <si>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</si>
  <si>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</si>
  <si>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</si>
  <si>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</si>
  <si>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</si>
  <si>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</si>
  <si>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</si>
  <si>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</si>
  <si>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</si>
  <si>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</si>
  <si>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</si>
  <si>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</si>
  <si>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</si>
  <si>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</si>
  <si>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</si>
  <si>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</si>
  <si>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</si>
  <si>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</si>
  <si>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</si>
  <si>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</si>
  <si>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</si>
  <si>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</si>
  <si>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</si>
  <si>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</si>
  <si>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</si>
  <si>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</si>
  <si>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</si>
  <si>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</si>
  <si>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</si>
  <si>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</si>
  <si>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</si>
  <si>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</si>
  <si>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</si>
  <si>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</si>
  <si>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</si>
  <si>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</si>
  <si>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</si>
  <si>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</si>
  <si>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</si>
  <si>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</si>
  <si>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</si>
  <si>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</si>
  <si>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</si>
  <si>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</si>
  <si>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</si>
  <si>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</si>
  <si>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</si>
  <si>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</si>
  <si>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</si>
  <si>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</si>
  <si>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</si>
  <si>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</si>
  <si>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</si>
  <si>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</si>
  <si>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</si>
  <si>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</si>
  <si>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</si>
  <si>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</si>
  <si>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</si>
  <si>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</si>
  <si>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</si>
  <si>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</si>
  <si>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</si>
  <si>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</si>
  <si>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</si>
  <si>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</si>
  <si>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</si>
  <si>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</si>
  <si>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</si>
  <si>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</si>
  <si>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</si>
  <si>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</si>
  <si>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</si>
  <si>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</si>
  <si>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</si>
  <si>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</si>
  <si>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</si>
  <si>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</si>
  <si>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</si>
  <si>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</si>
  <si>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</si>
  <si>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</si>
  <si>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</si>
  <si>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</si>
  <si>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</si>
  <si>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</si>
  <si>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</si>
  <si>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</si>
  <si>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</si>
  <si>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</si>
  <si>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</si>
  <si>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</si>
  <si>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</si>
  <si>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</si>
  <si>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</si>
  <si>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</si>
  <si>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</si>
  <si>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</si>
  <si>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</si>
  <si>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</si>
  <si>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</si>
  <si>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</si>
  <si>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</si>
  <si>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</si>
  <si>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</si>
  <si>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</si>
  <si>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</si>
  <si>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</si>
  <si>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</si>
  <si>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</si>
  <si>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</si>
  <si>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</si>
  <si>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</si>
  <si>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</si>
  <si>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</si>
  <si>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</si>
  <si>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</si>
  <si>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</si>
  <si>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</si>
  <si>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</si>
  <si>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</si>
  <si>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</si>
  <si>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</si>
  <si>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</si>
  <si>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</si>
  <si>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</si>
  <si>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</si>
  <si>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</si>
  <si>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</si>
  <si>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</si>
  <si>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</si>
  <si>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</si>
  <si>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</si>
  <si>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</si>
  <si>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</si>
  <si>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</si>
  <si>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</si>
  <si>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</si>
  <si>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</si>
  <si>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</si>
  <si>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</si>
  <si>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</si>
  <si>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</si>
  <si>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</si>
  <si>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</si>
  <si>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</si>
  <si>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</si>
  <si>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</si>
  <si>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</si>
  <si>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</si>
  <si>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</si>
  <si>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</si>
  <si>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</si>
  <si>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</si>
  <si>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</si>
  <si>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</si>
  <si>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</si>
  <si>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</si>
  <si>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</si>
  <si>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</si>
  <si>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</si>
  <si>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</si>
  <si>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</si>
  <si>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</si>
  <si>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</si>
  <si>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</si>
  <si>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</si>
  <si>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</si>
  <si>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</si>
  <si>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</si>
  <si>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</si>
  <si>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</si>
  <si>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</si>
  <si>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</si>
  <si>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</si>
  <si>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</si>
  <si>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</si>
  <si>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</si>
  <si>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</si>
  <si>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</si>
  <si>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</si>
  <si>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</si>
  <si>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</si>
  <si>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</si>
  <si>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</si>
  <si>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</si>
  <si>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</si>
  <si>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</si>
  <si>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</si>
  <si>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</si>
  <si>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</si>
  <si>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</si>
  <si>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</si>
  <si>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</si>
  <si>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</si>
  <si>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</si>
  <si>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</si>
  <si>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</si>
  <si>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</si>
  <si>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</si>
  <si>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</si>
  <si>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</si>
  <si>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</si>
  <si>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</si>
  <si>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</si>
  <si>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</si>
  <si>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</si>
  <si>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</si>
  <si>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</si>
  <si>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</si>
  <si>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</si>
  <si>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</si>
  <si>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</si>
  <si>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</si>
  <si>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</si>
  <si>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</si>
  <si>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</si>
  <si>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</si>
  <si>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</si>
  <si>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</si>
  <si>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</si>
  <si>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</si>
  <si>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</si>
  <si>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</si>
  <si>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</si>
  <si>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</si>
  <si>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</si>
  <si>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</si>
  <si>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</si>
  <si>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</si>
  <si>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</si>
  <si>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</si>
  <si>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</si>
  <si>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</si>
  <si>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</si>
  <si>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</si>
  <si>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</si>
  <si>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</si>
  <si>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</si>
  <si>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</si>
  <si>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</si>
  <si>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</si>
  <si>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</si>
  <si>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</si>
  <si>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</si>
  <si>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</si>
  <si>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</si>
  <si>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</si>
  <si>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</si>
  <si>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</si>
  <si>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</si>
  <si>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</si>
  <si>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</si>
  <si>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</si>
  <si>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</si>
  <si>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</si>
  <si>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</si>
  <si>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</si>
  <si>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</si>
  <si>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</si>
  <si>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</si>
  <si>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</si>
  <si>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</si>
  <si>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</si>
  <si>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</si>
  <si>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</si>
  <si>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</si>
  <si>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</si>
  <si>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</si>
  <si>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</si>
  <si>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</si>
  <si>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</si>
  <si>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</si>
  <si>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</si>
  <si>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</si>
  <si>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</si>
  <si>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</si>
  <si>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</si>
  <si>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</si>
  <si>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</si>
  <si>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</si>
  <si>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</si>
  <si>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</si>
  <si>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</si>
  <si>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</si>
  <si>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</si>
  <si>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</si>
  <si>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</si>
  <si>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</si>
  <si>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</si>
  <si>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</si>
  <si>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</si>
  <si>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</si>
  <si>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</si>
  <si>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</si>
  <si>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</si>
  <si>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</si>
  <si>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</si>
  <si>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</si>
  <si>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</si>
  <si>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</si>
  <si>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</si>
  <si>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</si>
  <si>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</si>
  <si>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</si>
  <si>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</si>
  <si>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</si>
  <si>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</si>
  <si>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</si>
  <si>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</si>
  <si>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</si>
  <si>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</si>
  <si>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</si>
  <si>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</si>
  <si>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</si>
  <si>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</si>
  <si>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</si>
  <si>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</si>
  <si>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</si>
  <si>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</si>
  <si>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</si>
  <si>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</si>
  <si>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</si>
  <si>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</si>
  <si>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</si>
  <si>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</si>
  <si>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</si>
  <si>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</si>
  <si>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</si>
  <si>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</si>
  <si>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</si>
  <si>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</si>
  <si>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</si>
  <si>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</si>
  <si>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</si>
  <si>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</si>
  <si>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</si>
  <si>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</si>
  <si>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</si>
  <si>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</si>
  <si>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</si>
  <si>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</si>
  <si>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</si>
  <si>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</si>
  <si>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</si>
  <si>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</si>
  <si>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</si>
  <si>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</si>
  <si>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</si>
  <si>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</si>
  <si>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</si>
  <si>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</si>
  <si>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</si>
  <si>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</si>
  <si>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</si>
  <si>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</si>
  <si>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</si>
  <si>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</si>
  <si>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</si>
  <si>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</si>
  <si>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</si>
  <si>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</si>
  <si>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</si>
  <si>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</si>
  <si>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</si>
  <si>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</si>
  <si>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</si>
  <si>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</si>
  <si>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</si>
  <si>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</si>
  <si>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</si>
  <si>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</si>
  <si>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</si>
  <si>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</si>
  <si>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</si>
  <si>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</si>
  <si>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</si>
  <si>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</si>
  <si>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</si>
  <si>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</si>
  <si>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</si>
  <si>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</si>
  <si>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</si>
  <si>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</si>
  <si>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</si>
  <si>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</si>
  <si>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</si>
  <si>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</si>
  <si>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</si>
  <si>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</si>
  <si>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</si>
  <si>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</si>
  <si>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</si>
  <si>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</si>
  <si>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</si>
  <si>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</si>
  <si>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</si>
  <si>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</si>
  <si>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</si>
  <si>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</si>
  <si>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</si>
  <si>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</si>
  <si>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</si>
  <si>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</si>
  <si>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</si>
  <si>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</si>
  <si>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</si>
  <si>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</si>
  <si>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</si>
  <si>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</si>
  <si>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</si>
  <si>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</si>
  <si>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</si>
  <si>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</si>
  <si>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</si>
  <si>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</si>
  <si>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</si>
  <si>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</si>
  <si>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</si>
  <si>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</si>
  <si>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</si>
  <si>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</si>
  <si>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</si>
  <si>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</si>
  <si>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</si>
  <si>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</si>
  <si>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</si>
  <si>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</si>
  <si>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</si>
  <si>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</si>
  <si>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</si>
  <si>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</si>
  <si>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</si>
  <si>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</si>
  <si>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</si>
  <si>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</si>
  <si>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</si>
  <si>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</si>
  <si>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</si>
  <si>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</si>
  <si>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</si>
  <si>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</si>
  <si>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</si>
  <si>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</si>
  <si>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</si>
  <si>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</si>
  <si>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</si>
  <si>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</si>
  <si>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</si>
  <si>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</si>
  <si>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</si>
  <si>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</si>
  <si>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</si>
  <si>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</si>
  <si>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</si>
  <si>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</si>
  <si>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</si>
  <si>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</si>
  <si>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</si>
  <si>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</si>
  <si>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</si>
  <si>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</si>
  <si>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</si>
  <si>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</si>
  <si>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</si>
  <si>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</si>
  <si>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</si>
  <si>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</si>
  <si>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</si>
  <si>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</si>
  <si>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</si>
  <si>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</si>
  <si>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</si>
  <si>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</si>
  <si>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</si>
  <si>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</si>
  <si>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</si>
  <si>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</si>
  <si>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</si>
  <si>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</si>
  <si>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</si>
  <si>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</si>
  <si>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</si>
  <si>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</si>
  <si>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</si>
  <si>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</si>
  <si>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</si>
  <si>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</si>
  <si>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</si>
  <si>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</si>
  <si>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</si>
  <si>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</si>
  <si>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</si>
  <si>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</si>
  <si>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</si>
  <si>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</si>
  <si>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</si>
  <si>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</si>
  <si>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</si>
  <si>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</si>
  <si>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</si>
  <si>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</si>
  <si>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</si>
  <si>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</si>
  <si>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</si>
  <si>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</si>
  <si>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</si>
  <si>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</si>
  <si>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</si>
  <si>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</si>
  <si>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</si>
  <si>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</si>
  <si>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</si>
  <si>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</si>
  <si>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</si>
  <si>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</si>
  <si>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</si>
  <si>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</si>
  <si>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</si>
  <si>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</si>
  <si>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</si>
  <si>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</si>
  <si>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</si>
  <si>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</si>
  <si>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</si>
  <si>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</si>
  <si>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</si>
  <si>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</si>
  <si>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</si>
  <si>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</si>
  <si>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</si>
  <si>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</si>
  <si>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</si>
  <si>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</si>
  <si>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</si>
  <si>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</si>
  <si>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</si>
  <si>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</si>
  <si>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</si>
  <si>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</si>
  <si>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</si>
  <si>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</si>
  <si>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</si>
  <si>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</si>
  <si>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</si>
  <si>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</si>
  <si>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</si>
  <si>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</si>
  <si>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</si>
  <si>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</si>
  <si>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</si>
  <si>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</si>
  <si>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</si>
  <si>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</si>
  <si>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</si>
  <si>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</si>
  <si>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</si>
  <si>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</si>
  <si>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</si>
  <si>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</si>
  <si>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</si>
  <si>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</si>
  <si>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</si>
  <si>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</si>
  <si>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</si>
  <si>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</si>
  <si>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</si>
  <si>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</si>
  <si>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</si>
  <si>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</si>
  <si>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</si>
  <si>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</si>
  <si>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</si>
  <si>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</si>
  <si>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</si>
  <si>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</si>
  <si>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</si>
  <si>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</si>
  <si>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</si>
  <si>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</si>
  <si>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</si>
  <si>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</si>
  <si>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</si>
  <si>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</si>
  <si>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</si>
  <si>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</si>
  <si>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</si>
  <si>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</si>
  <si>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</si>
  <si>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</si>
  <si>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</si>
  <si>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</si>
  <si>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</si>
  <si>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</si>
  <si>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</si>
  <si>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</si>
  <si>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</si>
  <si>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</si>
  <si>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</si>
  <si>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</si>
  <si>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</si>
  <si>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</si>
  <si>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</si>
  <si>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</si>
  <si>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</si>
  <si>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</si>
  <si>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</si>
  <si>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</si>
  <si>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</si>
  <si>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</si>
  <si>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</si>
  <si>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</si>
  <si>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</si>
  <si>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</si>
  <si>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</si>
  <si>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</si>
  <si>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</si>
  <si>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</si>
  <si>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</si>
  <si>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</si>
  <si>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</si>
  <si>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</si>
  <si>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</si>
  <si>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</si>
  <si>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</si>
  <si>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</si>
  <si>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</si>
  <si>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</si>
  <si>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</si>
  <si>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</si>
  <si>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</si>
  <si>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</si>
  <si>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</si>
  <si>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</si>
  <si>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</si>
  <si>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</si>
  <si>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</si>
  <si>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</si>
  <si>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</si>
  <si>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</si>
  <si>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</si>
  <si>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</si>
  <si>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</si>
  <si>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</si>
  <si>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</si>
  <si>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</si>
  <si>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</si>
  <si>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</si>
  <si>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</si>
  <si>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</si>
  <si>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</si>
  <si>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</si>
  <si>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</si>
  <si>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</si>
  <si>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</si>
  <si>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</si>
  <si>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</si>
  <si>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</si>
  <si>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</si>
  <si>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</si>
  <si>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</si>
  <si>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</si>
  <si>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</si>
  <si>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</si>
  <si>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</si>
  <si>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</si>
  <si>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</si>
  <si>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</si>
  <si>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</si>
  <si>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</si>
  <si>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</si>
  <si>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</si>
  <si>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</si>
  <si>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</si>
  <si>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</si>
  <si>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</si>
  <si>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</si>
  <si>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</si>
  <si>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</si>
  <si>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</si>
  <si>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</si>
  <si>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</si>
  <si>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</si>
  <si>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</si>
  <si>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</si>
  <si>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</si>
  <si>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</si>
  <si>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</si>
  <si>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</si>
  <si>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</si>
  <si>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</si>
  <si>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</si>
  <si>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</si>
  <si>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</si>
  <si>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</si>
  <si>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</si>
  <si>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</si>
  <si>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</si>
  <si>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</si>
  <si>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</si>
  <si>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</si>
  <si>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</si>
  <si>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</si>
  <si>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</si>
  <si>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</si>
  <si>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</si>
  <si>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</si>
  <si>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</si>
  <si>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</si>
  <si>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</si>
  <si>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</si>
  <si>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</si>
  <si>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</si>
  <si>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</si>
  <si>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</si>
  <si>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</si>
  <si>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</si>
  <si>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</si>
  <si>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</si>
  <si>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</si>
  <si>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</si>
  <si>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</si>
  <si>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</si>
  <si>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</si>
  <si>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</si>
  <si>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</si>
  <si>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</si>
  <si>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</si>
  <si>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</si>
  <si>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</si>
  <si>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</si>
  <si>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</si>
  <si>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</si>
  <si>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</si>
  <si>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</si>
  <si>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</si>
  <si>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</si>
  <si>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</si>
  <si>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</si>
  <si>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</si>
  <si>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</si>
  <si>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</si>
  <si>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</si>
  <si>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</si>
  <si>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</si>
  <si>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</si>
  <si>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</si>
  <si>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</si>
  <si>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</si>
  <si>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</si>
  <si>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</si>
  <si>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</si>
  <si>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</si>
  <si>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</si>
  <si>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</si>
  <si>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</si>
  <si>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</si>
  <si>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</si>
  <si>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</si>
  <si>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</si>
  <si>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</si>
  <si>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</si>
  <si>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</si>
  <si>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</si>
  <si>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</si>
  <si>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</si>
  <si>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</si>
  <si>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</si>
  <si>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</si>
  <si>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</si>
  <si>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</si>
  <si>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</si>
  <si>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</si>
  <si>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</si>
  <si>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</si>
  <si>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</si>
  <si>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</si>
  <si>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</si>
  <si>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</si>
  <si>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</si>
  <si>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</si>
  <si>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</si>
  <si>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</si>
  <si>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</si>
  <si>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</si>
  <si>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</si>
  <si>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</si>
  <si>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</si>
  <si>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</si>
  <si>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</si>
  <si>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</si>
  <si>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</si>
  <si>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</si>
  <si>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</si>
  <si>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</si>
  <si>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</si>
  <si>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</si>
  <si>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</si>
  <si>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</si>
  <si>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</si>
  <si>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</si>
  <si>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</si>
  <si>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</si>
  <si>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</si>
  <si>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</si>
  <si>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</si>
  <si>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</si>
  <si>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</si>
  <si>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</si>
  <si>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</si>
  <si>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</si>
  <si>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</si>
  <si>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</si>
  <si>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</si>
  <si>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</si>
  <si>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</si>
  <si>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</si>
  <si>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</si>
  <si>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</si>
  <si>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</si>
  <si>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</si>
  <si>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</si>
  <si>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</si>
  <si>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</si>
  <si>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</si>
  <si>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</si>
  <si>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</si>
  <si>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</si>
  <si>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</si>
  <si>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</si>
  <si>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</si>
  <si>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</si>
  <si>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</si>
  <si>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</si>
  <si>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</si>
  <si>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</si>
  <si>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</si>
  <si>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</si>
  <si>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</si>
  <si>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</si>
  <si>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</si>
  <si>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</si>
  <si>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</si>
  <si>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</si>
  <si>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</si>
  <si>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</si>
  <si>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</si>
  <si>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</si>
  <si>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</si>
  <si>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</si>
  <si>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</si>
  <si>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</si>
  <si>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</si>
  <si>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</si>
  <si>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</si>
  <si>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</si>
  <si>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</si>
  <si>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</si>
  <si>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</si>
  <si>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</si>
  <si>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</si>
  <si>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</si>
  <si>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</si>
  <si>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</si>
  <si>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</si>
  <si>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</si>
  <si>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</si>
  <si>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</si>
  <si>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</si>
  <si>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</si>
  <si>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</si>
  <si>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</si>
  <si>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</si>
  <si>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</si>
  <si>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</si>
  <si>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</si>
  <si>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</si>
  <si>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</si>
  <si>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</si>
  <si>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</si>
  <si>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</si>
  <si>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</si>
  <si>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</si>
  <si>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</si>
  <si>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</si>
  <si>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</si>
  <si>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</si>
  <si>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</si>
  <si>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</si>
  <si>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</si>
  <si>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</si>
  <si>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</si>
  <si>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</si>
  <si>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</si>
  <si>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</si>
  <si>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</si>
  <si>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</si>
  <si>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</si>
  <si>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</si>
  <si>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</si>
  <si>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</si>
  <si>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</si>
  <si>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</si>
  <si>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</si>
  <si>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</si>
  <si>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</si>
  <si>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</si>
  <si>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</si>
  <si>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</si>
  <si>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</si>
  <si>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</si>
  <si>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</si>
  <si>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</si>
  <si>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</si>
  <si>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</si>
  <si>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</si>
  <si>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</si>
  <si>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</si>
  <si>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</si>
  <si>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</si>
  <si>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</si>
  <si>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</si>
  <si>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</si>
  <si>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</si>
  <si>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</si>
  <si>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</si>
  <si>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</si>
  <si>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</si>
  <si>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</si>
  <si>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</si>
  <si>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</si>
  <si>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</si>
  <si>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</si>
  <si>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</si>
  <si>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</si>
  <si>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</si>
  <si>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</si>
  <si>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</si>
  <si>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</si>
  <si>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</si>
  <si>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</si>
  <si>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</si>
  <si>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</si>
  <si>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</si>
  <si>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</si>
  <si>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</si>
  <si>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</si>
  <si>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</si>
  <si>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</si>
  <si>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</si>
  <si>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</si>
  <si>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</si>
  <si>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</si>
  <si>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</si>
  <si>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</si>
  <si>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</si>
  <si>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</si>
  <si>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</si>
  <si>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</si>
  <si>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</si>
  <si>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</si>
  <si>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</si>
  <si>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</si>
  <si>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</si>
  <si>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</si>
  <si>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</si>
  <si>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</si>
  <si>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</si>
  <si>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</si>
  <si>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</si>
  <si>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</si>
  <si>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</si>
  <si>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</si>
  <si>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</si>
  <si>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</si>
  <si>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</si>
  <si>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</si>
  <si>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</si>
  <si>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</si>
  <si>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</si>
  <si>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</si>
  <si>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</si>
  <si>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</si>
  <si>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</si>
  <si>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</si>
  <si>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</si>
  <si>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</si>
  <si>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</si>
  <si>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</si>
  <si>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</si>
  <si>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</si>
  <si>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</si>
  <si>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</si>
  <si>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</si>
  <si>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</si>
  <si>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</si>
  <si>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</si>
  <si>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</si>
  <si>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</si>
  <si>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</si>
  <si>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</si>
  <si>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</si>
  <si>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</si>
  <si>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</si>
  <si>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</si>
  <si>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</si>
  <si>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</si>
  <si>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</si>
  <si>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</si>
  <si>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</si>
  <si>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</si>
  <si>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</si>
  <si>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</si>
  <si>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</si>
  <si>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</si>
  <si>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</si>
  <si>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</si>
  <si>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</si>
  <si>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</si>
  <si>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</si>
  <si>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</si>
  <si>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</si>
  <si>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</si>
  <si>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</si>
  <si>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</si>
  <si>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</si>
  <si>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</si>
  <si>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</si>
  <si>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</si>
  <si>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</si>
  <si>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</si>
  <si>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</si>
  <si>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</si>
  <si>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</si>
  <si>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</si>
  <si>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</si>
  <si>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</si>
  <si>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</si>
  <si>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</si>
  <si>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</si>
  <si>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</si>
  <si>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</si>
  <si>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</si>
  <si>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</si>
  <si>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</si>
  <si>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</si>
  <si>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</si>
  <si>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</si>
  <si>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</si>
  <si>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</si>
  <si>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</si>
  <si>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</si>
  <si>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</si>
  <si>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</si>
  <si>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</si>
  <si>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</si>
  <si>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</si>
  <si>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</si>
  <si>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</si>
  <si>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</si>
  <si>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</si>
  <si>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</si>
  <si>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</si>
  <si>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</si>
  <si>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</si>
  <si>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</si>
  <si>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</si>
  <si>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</si>
  <si>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</si>
  <si>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</si>
  <si>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</si>
  <si>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</si>
  <si>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</si>
  <si>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</si>
  <si>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</si>
  <si>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</si>
  <si>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</si>
  <si>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</si>
  <si>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</si>
  <si>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</si>
  <si>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</si>
  <si>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</si>
  <si>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</si>
  <si>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</si>
  <si>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</si>
  <si>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</si>
  <si>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</si>
  <si>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</si>
  <si>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</si>
  <si>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</si>
  <si>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</si>
  <si>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</si>
  <si>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</si>
  <si>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</si>
  <si>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</si>
  <si>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</si>
  <si>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</si>
  <si>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</si>
  <si>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</si>
  <si>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</si>
  <si>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</si>
  <si>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</si>
  <si>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</si>
  <si>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</si>
  <si>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</si>
  <si>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</si>
  <si>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</si>
  <si>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</si>
  <si>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</si>
  <si>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</si>
  <si>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</si>
  <si>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</si>
  <si>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</si>
  <si>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</si>
  <si>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</si>
  <si>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</si>
  <si>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</si>
  <si>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</si>
  <si>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</si>
  <si>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</si>
  <si>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</si>
  <si>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</si>
  <si>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</si>
  <si>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</si>
  <si>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</si>
  <si>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</si>
  <si>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</si>
  <si>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</si>
  <si>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</si>
  <si>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</si>
  <si>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</si>
  <si>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</si>
  <si>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</si>
  <si>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</si>
  <si>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</si>
  <si>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</si>
  <si>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</si>
  <si>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</si>
  <si>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</si>
  <si>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</si>
  <si>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</si>
  <si>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</si>
  <si>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</si>
  <si>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</si>
  <si>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</si>
  <si>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</si>
  <si>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</si>
  <si>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</si>
  <si>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</si>
  <si>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</si>
  <si>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</si>
  <si>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</si>
  <si>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</si>
  <si>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</si>
  <si>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</si>
  <si>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</si>
  <si>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</si>
  <si>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</si>
  <si>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</si>
  <si>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</si>
  <si>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</si>
  <si>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</si>
  <si>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</si>
  <si>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</si>
  <si>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</si>
  <si>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</si>
  <si>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</si>
  <si>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</si>
  <si>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</si>
  <si>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</si>
  <si>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</si>
  <si>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</si>
  <si>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</si>
  <si>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</si>
  <si>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</si>
  <si>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</si>
  <si>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</si>
  <si>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</si>
  <si>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</si>
  <si>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</si>
  <si>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</si>
  <si>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</si>
  <si>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</si>
  <si>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</si>
  <si>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</si>
  <si>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</si>
  <si>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</si>
  <si>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</si>
  <si>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</si>
  <si>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</si>
  <si>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</si>
  <si>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</si>
  <si>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</si>
  <si>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</si>
  <si>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</si>
  <si>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</si>
  <si>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</si>
  <si>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</si>
  <si>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</si>
  <si>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</si>
  <si>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</si>
  <si>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</si>
  <si>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</si>
  <si>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</si>
  <si>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</si>
  <si>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</si>
  <si>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</si>
  <si>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</si>
  <si>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</si>
  <si>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</si>
  <si>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</si>
  <si>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</si>
  <si>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</si>
  <si>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</si>
  <si>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</si>
  <si>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</si>
  <si>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</si>
  <si>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</si>
  <si>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</si>
  <si>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</si>
  <si>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</si>
  <si>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</si>
  <si>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</si>
  <si>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</si>
  <si>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</si>
  <si>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</si>
  <si>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</si>
  <si>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</si>
  <si>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</si>
  <si>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</si>
  <si>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</si>
  <si>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</si>
  <si>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</si>
  <si>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</si>
  <si>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</si>
  <si>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</si>
  <si>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</si>
  <si>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</si>
  <si>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</si>
  <si>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</si>
  <si>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</si>
  <si>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</si>
  <si>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</si>
  <si>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</si>
  <si>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</si>
  <si>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</si>
  <si>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</si>
  <si>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</si>
  <si>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</si>
  <si>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</si>
  <si>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</si>
  <si>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</si>
  <si>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</si>
  <si>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</si>
  <si>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</si>
  <si>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</si>
  <si>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</si>
  <si>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</si>
  <si>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</si>
  <si>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</si>
  <si>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</si>
  <si>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</si>
  <si>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</si>
  <si>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</si>
  <si>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</si>
  <si>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</si>
  <si>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</si>
  <si>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</si>
  <si>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</si>
  <si>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</si>
  <si>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</si>
  <si>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</si>
  <si>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</si>
  <si>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</si>
  <si>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</si>
  <si>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</si>
  <si>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</si>
  <si>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</si>
  <si>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</si>
  <si>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</si>
  <si>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</si>
  <si>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</si>
  <si>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</si>
  <si>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</si>
  <si>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</si>
  <si>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</si>
  <si>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</si>
  <si>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</si>
  <si>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</si>
  <si>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</si>
  <si>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</si>
  <si>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</si>
  <si>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</si>
  <si>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</si>
  <si>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</si>
  <si>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</si>
  <si>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</si>
  <si>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</si>
  <si>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</si>
  <si>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</si>
  <si>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</si>
  <si>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</si>
  <si>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</si>
  <si>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</si>
  <si>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</si>
  <si>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</si>
  <si>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</si>
  <si>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</si>
  <si>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</si>
  <si>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</si>
  <si>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</si>
  <si>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</si>
  <si>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</si>
  <si>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</si>
  <si>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</si>
  <si>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</si>
  <si>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</si>
  <si>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</si>
  <si>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</si>
  <si>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</si>
  <si>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</si>
  <si>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</si>
  <si>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</si>
  <si>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</si>
  <si>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</si>
  <si>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</si>
  <si>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</si>
  <si>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</si>
  <si>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</si>
  <si>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</si>
  <si>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</si>
  <si>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</si>
  <si>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</si>
  <si>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</si>
  <si>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</si>
  <si>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</si>
  <si>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</si>
  <si>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</si>
  <si>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</si>
  <si>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</si>
  <si>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</si>
  <si>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</si>
  <si>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</si>
  <si>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</si>
  <si>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</si>
  <si>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</si>
  <si>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</si>
  <si>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</si>
  <si>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</si>
  <si>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</si>
  <si>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</si>
  <si>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</si>
  <si>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</si>
  <si>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</si>
  <si>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</si>
  <si>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</si>
  <si>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</si>
  <si>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</si>
  <si>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</si>
  <si>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</si>
  <si>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</si>
  <si>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</si>
  <si>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</si>
  <si>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</si>
  <si>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</si>
  <si>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</si>
  <si>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</si>
  <si>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</si>
  <si>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</si>
  <si>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</si>
  <si>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</si>
  <si>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</si>
  <si>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</si>
  <si>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</si>
  <si>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</si>
  <si>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</si>
  <si>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</si>
  <si>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</si>
  <si>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</si>
  <si>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</si>
  <si>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</si>
  <si>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</si>
  <si>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</si>
  <si>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</si>
  <si>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</si>
  <si>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</si>
  <si>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</si>
  <si>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</si>
  <si>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</si>
  <si>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</si>
  <si>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</si>
  <si>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</si>
  <si>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</si>
  <si>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</si>
  <si>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</si>
  <si>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</si>
  <si>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</si>
  <si>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</si>
  <si>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</si>
  <si>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</si>
  <si>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</si>
  <si>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</si>
  <si>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</si>
  <si>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</si>
  <si>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</si>
  <si>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</si>
  <si>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</si>
  <si>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</si>
  <si>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</si>
  <si>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</si>
  <si>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</si>
  <si>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</si>
  <si>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</si>
  <si>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</si>
  <si>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</si>
  <si>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</si>
  <si>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</si>
  <si>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</si>
  <si>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</si>
  <si>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</si>
  <si>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</si>
  <si>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</si>
  <si>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</si>
  <si>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</si>
  <si>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</si>
  <si>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</si>
  <si>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</si>
  <si>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</si>
  <si>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</si>
  <si>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</si>
  <si>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</si>
  <si>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</si>
  <si>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</si>
  <si>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</si>
  <si>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</si>
  <si>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</si>
  <si>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</si>
  <si>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</si>
  <si>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</si>
  <si>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</si>
  <si>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</si>
  <si>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</si>
  <si>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</si>
  <si>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</si>
  <si>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</si>
  <si>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</si>
  <si>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</si>
  <si>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</si>
  <si>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</si>
  <si>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</si>
  <si>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</si>
  <si>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</si>
  <si>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</si>
  <si>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</si>
  <si>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</si>
  <si>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</si>
  <si>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</si>
  <si>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</si>
  <si>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</si>
  <si>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</si>
  <si>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</si>
  <si>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</si>
  <si>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</si>
  <si>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</si>
  <si>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</si>
  <si>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</si>
  <si>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</si>
  <si>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</si>
  <si>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</si>
  <si>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</si>
  <si>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</si>
  <si>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</si>
  <si>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</si>
  <si>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</si>
  <si>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</si>
  <si>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</si>
  <si>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</si>
  <si>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</si>
  <si>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</si>
  <si>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</si>
  <si>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</si>
  <si>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</si>
  <si>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</si>
  <si>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</si>
  <si>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</si>
  <si>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</si>
  <si>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</si>
  <si>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</si>
  <si>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</si>
  <si>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</si>
  <si>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</si>
  <si>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</si>
  <si>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</si>
  <si>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</si>
  <si>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</si>
  <si>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</si>
  <si>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</si>
  <si>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</si>
  <si>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</si>
  <si>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</si>
  <si>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</si>
  <si>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</si>
  <si>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</si>
  <si>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</si>
  <si>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</si>
  <si>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</si>
  <si>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</si>
  <si>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</si>
  <si>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</si>
  <si>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</si>
  <si>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</si>
  <si>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</si>
  <si>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</si>
  <si>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</si>
  <si>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</si>
  <si>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</si>
  <si>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</si>
  <si>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</si>
  <si>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</si>
  <si>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</si>
  <si>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</si>
  <si>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</si>
  <si>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</si>
  <si>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</si>
  <si>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</si>
  <si>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</si>
  <si>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</si>
  <si>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</si>
  <si>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</si>
  <si>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</si>
  <si>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</si>
  <si>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</si>
  <si>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</si>
  <si>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</si>
  <si>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</si>
  <si>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</si>
  <si>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</si>
  <si>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</si>
  <si>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</si>
  <si>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</si>
  <si>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</si>
  <si>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</si>
  <si>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</si>
  <si>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</si>
  <si>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</si>
  <si>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</si>
  <si>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</si>
  <si>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</si>
  <si>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</si>
  <si>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</si>
  <si>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</si>
  <si>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</si>
  <si>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</si>
  <si>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</si>
  <si>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</si>
  <si>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</si>
  <si>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</si>
  <si>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</si>
  <si>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</si>
  <si>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</si>
  <si>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</si>
  <si>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</si>
  <si>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</si>
  <si>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</si>
  <si>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</si>
  <si>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</si>
  <si>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</si>
  <si>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</si>
  <si>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</si>
  <si>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</si>
  <si>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</si>
  <si>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</si>
  <si>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</si>
  <si>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</si>
  <si>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</si>
  <si>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</si>
  <si>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</si>
  <si>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</si>
  <si>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</si>
  <si>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</si>
  <si>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</si>
  <si>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</si>
  <si>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</si>
  <si>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</si>
  <si>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</si>
  <si>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</si>
  <si>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</si>
  <si>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</si>
  <si>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</si>
  <si>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</si>
  <si>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</si>
  <si>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</si>
  <si>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</si>
  <si>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</si>
  <si>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</si>
  <si>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</si>
  <si>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</si>
  <si>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</si>
  <si>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</si>
  <si>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</si>
  <si>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</si>
  <si>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</si>
  <si>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</si>
  <si>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</si>
  <si>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</si>
  <si>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</si>
  <si>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</si>
  <si>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</si>
  <si>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</si>
  <si>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</si>
  <si>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</si>
  <si>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</si>
  <si>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</si>
  <si>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</si>
  <si>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</si>
  <si>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</si>
  <si>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</si>
  <si>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</si>
  <si>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</si>
  <si>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</si>
  <si>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</si>
  <si>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</si>
  <si>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</si>
  <si>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</si>
  <si>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</si>
  <si>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</si>
  <si>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</si>
  <si>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</si>
  <si>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</si>
  <si>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</si>
  <si>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</si>
  <si>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</si>
  <si>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</si>
  <si>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</si>
  <si>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</si>
  <si>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</si>
  <si>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</si>
  <si>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</si>
  <si>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</si>
  <si>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</si>
  <si>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</si>
  <si>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</si>
  <si>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</si>
  <si>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</si>
  <si>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</si>
  <si>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</si>
  <si>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</si>
  <si>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</si>
  <si>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</si>
  <si>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</si>
  <si>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</si>
  <si>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</si>
  <si>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</si>
  <si>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</si>
  <si>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</si>
  <si>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</si>
  <si>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</si>
  <si>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</si>
  <si>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</si>
  <si>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</si>
  <si>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</si>
  <si>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</si>
  <si>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</si>
  <si>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</si>
  <si>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</si>
  <si>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</si>
  <si>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</si>
  <si>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</si>
  <si>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</si>
  <si>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</si>
  <si>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</si>
  <si>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</si>
  <si>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</si>
  <si>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</si>
  <si>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</si>
  <si>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</si>
  <si>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</si>
  <si>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</si>
  <si>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</si>
  <si>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</si>
  <si>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</si>
  <si>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</si>
  <si>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</si>
  <si>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</si>
  <si>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</si>
  <si>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</si>
  <si>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</si>
  <si>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</si>
  <si>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</si>
  <si>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</si>
  <si>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</si>
  <si>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</si>
  <si>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</si>
  <si>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</si>
  <si>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</si>
  <si>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</si>
  <si>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</si>
  <si>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</si>
  <si>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</si>
  <si>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</si>
  <si>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</si>
  <si>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</si>
  <si>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</si>
  <si>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</si>
  <si>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</si>
  <si>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</si>
  <si>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</si>
  <si>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</si>
  <si>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</si>
  <si>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</si>
  <si>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</si>
  <si>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</si>
  <si>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</si>
  <si>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</si>
  <si>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</si>
  <si>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</si>
  <si>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</si>
  <si>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</si>
  <si>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</si>
  <si>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</si>
  <si>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</si>
  <si>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</si>
  <si>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</si>
  <si>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</si>
  <si>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</si>
  <si>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</si>
  <si>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</si>
  <si>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</si>
  <si>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</si>
  <si>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</si>
  <si>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</si>
  <si>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</si>
  <si>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</si>
  <si>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</si>
  <si>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</si>
  <si>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</si>
  <si>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</si>
  <si>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</si>
  <si>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</si>
  <si>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</si>
  <si>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</si>
  <si>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</si>
  <si>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</si>
  <si>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</si>
  <si>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</si>
  <si>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</si>
  <si>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</si>
  <si>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</si>
  <si>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</si>
  <si>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</si>
  <si>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</si>
  <si>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</si>
  <si>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</si>
  <si>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</si>
  <si>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</si>
  <si>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</si>
  <si>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</si>
  <si>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</si>
  <si>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</si>
  <si>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</si>
  <si>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</si>
  <si>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</si>
  <si>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</si>
  <si>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</si>
  <si>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</si>
  <si>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</si>
  <si>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</si>
  <si>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</si>
  <si>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</si>
  <si>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</si>
  <si>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</si>
  <si>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</si>
  <si>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</si>
  <si>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</si>
  <si>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</si>
  <si>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</si>
  <si>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</si>
  <si>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</si>
  <si>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</si>
  <si>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</si>
  <si>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</si>
  <si>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</si>
  <si>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</si>
  <si>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</si>
  <si>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</si>
  <si>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</si>
  <si>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</si>
  <si>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</si>
  <si>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</si>
  <si>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</si>
  <si>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</si>
  <si>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</si>
  <si>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</si>
  <si>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</si>
  <si>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</si>
  <si>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</si>
  <si>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</si>
  <si>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</si>
  <si>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</si>
  <si>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</si>
  <si>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</si>
  <si>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</si>
  <si>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</si>
  <si>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</si>
  <si>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</si>
  <si>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</si>
  <si>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</si>
  <si>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</si>
  <si>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</si>
  <si>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</si>
  <si>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</si>
  <si>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</si>
  <si>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</si>
  <si>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</si>
  <si>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</si>
  <si>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</si>
  <si>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</si>
  <si>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</si>
  <si>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</si>
  <si>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</si>
  <si>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</si>
  <si>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</si>
  <si>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</si>
  <si>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</si>
  <si>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</si>
  <si>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</si>
  <si>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</si>
  <si>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</si>
  <si>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</si>
  <si>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</si>
  <si>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</si>
  <si>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</si>
  <si>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</si>
  <si>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</si>
  <si>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</si>
  <si>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</si>
  <si>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</si>
  <si>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</si>
  <si>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</si>
  <si>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</si>
  <si>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</si>
  <si>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</si>
  <si>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</si>
  <si>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</si>
  <si>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</si>
  <si>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</si>
  <si>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</si>
  <si>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</si>
  <si>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</si>
  <si>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</si>
  <si>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</si>
  <si>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</si>
  <si>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</si>
  <si>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</si>
  <si>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</si>
  <si>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</si>
  <si>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</si>
  <si>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</si>
  <si>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</si>
  <si>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</si>
  <si>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</si>
  <si>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</si>
  <si>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</si>
  <si>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</si>
  <si>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</si>
  <si>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</si>
  <si>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</si>
  <si>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</si>
  <si>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</si>
  <si>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</si>
  <si>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</si>
  <si>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</si>
  <si>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</si>
  <si>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</si>
  <si>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</si>
  <si>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</si>
  <si>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</si>
  <si>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</si>
  <si>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</si>
  <si>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</si>
  <si>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</si>
  <si>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</si>
  <si>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</si>
  <si>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</si>
  <si>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</si>
  <si>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</si>
  <si>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</si>
  <si>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</si>
  <si>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</si>
  <si>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</si>
  <si>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</si>
  <si>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</si>
  <si>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</si>
  <si>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</si>
  <si>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</si>
  <si>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</si>
  <si>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</si>
  <si>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</si>
  <si>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</si>
  <si>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</si>
  <si>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</si>
  <si>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</si>
  <si>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</si>
  <si>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</si>
  <si>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</si>
  <si>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</si>
  <si>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</si>
  <si>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</si>
  <si>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</si>
  <si>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</si>
  <si>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</si>
  <si>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</si>
  <si>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</si>
  <si>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</si>
  <si>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</si>
  <si>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</si>
  <si>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</si>
  <si>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</si>
  <si>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</si>
  <si>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</si>
  <si>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</si>
  <si>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</si>
  <si>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</si>
  <si>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</si>
  <si>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</si>
  <si>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</si>
  <si>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</si>
  <si>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</si>
  <si>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</si>
  <si>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</si>
  <si>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</si>
  <si>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</si>
  <si>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</si>
  <si>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</si>
  <si>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</si>
  <si>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</si>
  <si>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</si>
  <si>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</si>
  <si>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</si>
  <si>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</si>
  <si>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</si>
  <si>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</si>
  <si>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</si>
  <si>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</si>
  <si>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</si>
  <si>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</si>
  <si>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</si>
  <si>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</si>
  <si>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</si>
  <si>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</si>
  <si>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</si>
  <si>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</si>
  <si>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</si>
  <si>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</si>
  <si>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</si>
  <si>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</si>
  <si>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</si>
  <si>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</si>
  <si>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</si>
  <si>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</si>
  <si>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</si>
  <si>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</si>
  <si>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</si>
  <si>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</si>
  <si>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</si>
  <si>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</si>
  <si>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</si>
  <si>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</si>
  <si>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</si>
  <si>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</si>
  <si>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</si>
  <si>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</si>
  <si>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</si>
  <si>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</si>
  <si>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</si>
  <si>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</si>
  <si>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</si>
  <si>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</si>
  <si>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</si>
  <si>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</si>
  <si>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</si>
  <si>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</si>
  <si>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</si>
  <si>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</si>
  <si>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</si>
  <si>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</si>
  <si>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</si>
  <si>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</si>
  <si>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</si>
  <si>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</si>
  <si>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</si>
  <si>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</si>
  <si>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</si>
  <si>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</si>
  <si>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</si>
  <si>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</si>
  <si>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</si>
  <si>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</si>
  <si>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</si>
  <si>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</si>
  <si>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</si>
  <si>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</si>
  <si>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</si>
  <si>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</si>
  <si>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</si>
  <si>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</si>
  <si>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</si>
  <si>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</si>
  <si>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</si>
  <si>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</si>
  <si>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</si>
  <si>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</si>
  <si>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</si>
  <si>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</si>
  <si>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</si>
  <si>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</si>
  <si>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</si>
  <si>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</si>
  <si>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</si>
  <si>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</si>
  <si>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</si>
  <si>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</si>
  <si>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</si>
  <si>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</si>
  <si>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</si>
  <si>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</si>
  <si>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</si>
  <si>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</si>
  <si>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</si>
  <si>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</si>
  <si>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</si>
  <si>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</si>
  <si>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</si>
  <si>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</si>
  <si>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</si>
  <si>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</si>
  <si>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</si>
  <si>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</si>
  <si>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</si>
  <si>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</si>
  <si>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</si>
  <si>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</si>
  <si>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</si>
  <si>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</si>
  <si>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</si>
  <si>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</si>
  <si>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</si>
  <si>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</si>
  <si>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</si>
  <si>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</si>
  <si>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</si>
  <si>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</si>
  <si>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</si>
  <si>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</si>
  <si>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</si>
  <si>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</si>
  <si>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</si>
  <si>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</si>
  <si>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</si>
  <si>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</si>
  <si>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</si>
  <si>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</si>
  <si>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</si>
  <si>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</si>
  <si>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</si>
  <si>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</si>
  <si>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</si>
  <si>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</si>
  <si>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</si>
  <si>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</si>
  <si>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</si>
  <si>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</si>
  <si>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</si>
  <si>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</si>
  <si>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</si>
  <si>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</si>
  <si>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</si>
  <si>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</si>
  <si>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</si>
  <si>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</si>
  <si>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</si>
  <si>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</si>
  <si>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</si>
  <si>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</si>
  <si>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</si>
  <si>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</si>
  <si>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</si>
  <si>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</si>
  <si>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</si>
  <si>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</si>
  <si>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</si>
  <si>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</si>
  <si>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</si>
  <si>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</si>
  <si>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</si>
  <si>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</si>
  <si>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</si>
  <si>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</si>
  <si>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</si>
  <si>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</si>
  <si>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</si>
  <si>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</si>
  <si>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</si>
  <si>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</si>
  <si>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</si>
  <si>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</si>
  <si>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</si>
  <si>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</si>
  <si>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</si>
  <si>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</si>
  <si>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</si>
  <si>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</si>
  <si>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</si>
  <si>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</si>
  <si>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</si>
  <si>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</si>
  <si>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</si>
  <si>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</si>
  <si>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</si>
  <si>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</si>
  <si>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</si>
  <si>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</si>
  <si>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</si>
  <si>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</si>
  <si>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</si>
  <si>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</si>
  <si>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</si>
  <si>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</si>
  <si>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</si>
  <si>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</si>
  <si>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</si>
  <si>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</si>
  <si>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</si>
  <si>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</si>
  <si>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</si>
  <si>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</si>
  <si>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</si>
  <si>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</si>
  <si>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</si>
  <si>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</si>
  <si>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</si>
  <si>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</si>
  <si>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</si>
  <si>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</si>
  <si>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</si>
  <si>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</si>
  <si>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</si>
  <si>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</si>
  <si>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</si>
  <si>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</si>
  <si>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</si>
  <si>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</si>
  <si>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</si>
  <si>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</si>
  <si>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</si>
  <si>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</si>
  <si>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</si>
  <si>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</si>
  <si>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</si>
  <si>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</si>
  <si>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</si>
  <si>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</si>
  <si>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</si>
  <si>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</si>
  <si>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</si>
  <si>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</si>
  <si>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</si>
  <si>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</si>
  <si>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</si>
  <si>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</si>
  <si>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</si>
  <si>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</si>
  <si>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</si>
  <si>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</si>
  <si>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</si>
  <si>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</si>
  <si>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</si>
  <si>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</si>
  <si>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</si>
  <si>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</si>
  <si>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</si>
  <si>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</si>
  <si>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</si>
  <si>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</si>
  <si>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</si>
  <si>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</si>
  <si>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</si>
  <si>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</si>
  <si>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</si>
  <si>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</si>
  <si>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</si>
  <si>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</si>
  <si>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</si>
  <si>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</si>
  <si>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</si>
  <si>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</si>
  <si>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</si>
  <si>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</si>
  <si>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</si>
  <si>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</si>
  <si>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</si>
  <si>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</si>
  <si>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</si>
  <si>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</si>
  <si>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</si>
  <si>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</si>
  <si>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</si>
  <si>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</si>
  <si>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</si>
  <si>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</si>
  <si>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</si>
  <si>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</si>
  <si>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</si>
  <si>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</si>
  <si>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</si>
  <si>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</si>
  <si>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</si>
  <si>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</si>
  <si>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</si>
  <si>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</si>
  <si>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</si>
  <si>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</si>
  <si>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</si>
  <si>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</si>
  <si>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</si>
  <si>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</si>
  <si>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</si>
  <si>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</si>
  <si>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</si>
  <si>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</si>
  <si>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</si>
  <si>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</si>
  <si>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</si>
  <si>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</si>
  <si>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</si>
  <si>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</si>
  <si>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</si>
  <si>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</si>
  <si>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</si>
  <si>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</si>
  <si>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</si>
  <si>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</si>
  <si>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</si>
  <si>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</si>
  <si>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</si>
  <si>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</si>
  <si>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</si>
  <si>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</si>
  <si>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</si>
  <si>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</si>
  <si>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</si>
  <si>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</si>
  <si>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</si>
  <si>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</si>
  <si>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</si>
  <si>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</si>
  <si>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</si>
  <si>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</si>
  <si>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</si>
  <si>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</si>
  <si>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</si>
  <si>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</si>
  <si>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</si>
  <si>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</si>
  <si>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</si>
  <si>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</si>
  <si>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</si>
  <si>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</si>
  <si>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</si>
  <si>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</si>
  <si>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</si>
  <si>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</si>
  <si>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</si>
  <si>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</si>
  <si>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</si>
  <si>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</si>
  <si>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</si>
  <si>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</si>
  <si>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</si>
  <si>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</si>
  <si>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</si>
  <si>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</si>
  <si>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</si>
  <si>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</si>
  <si>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</si>
  <si>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</si>
  <si>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</si>
  <si>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</si>
  <si>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</si>
  <si>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</si>
  <si>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</si>
  <si>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</si>
  <si>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</si>
  <si>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</si>
  <si>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</si>
  <si>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</si>
  <si>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</si>
  <si>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</si>
  <si>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</si>
  <si>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</si>
  <si>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</si>
  <si>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</si>
  <si>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</si>
  <si>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</si>
  <si>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</si>
  <si>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</si>
  <si>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</si>
  <si>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</si>
  <si>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</si>
  <si>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</si>
  <si>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</si>
  <si>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</si>
  <si>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</si>
  <si>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</si>
  <si>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</si>
  <si>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</si>
  <si>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</si>
  <si>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</si>
  <si>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</si>
  <si>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</si>
  <si>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</si>
  <si>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</si>
  <si>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</si>
  <si>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</si>
  <si>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</si>
  <si>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</si>
  <si>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</si>
  <si>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</si>
  <si>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</si>
  <si>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</si>
  <si>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</si>
  <si>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</si>
  <si>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</si>
  <si>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</si>
  <si>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</si>
  <si>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</si>
  <si>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</si>
  <si>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</si>
  <si>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</si>
  <si>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</si>
  <si>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</si>
  <si>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</si>
  <si>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</si>
  <si>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</si>
  <si>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</si>
  <si>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</si>
  <si>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</si>
  <si>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</si>
  <si>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</si>
  <si>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</si>
  <si>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</si>
  <si>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</si>
  <si>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</si>
  <si>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</si>
  <si>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</si>
  <si>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</si>
  <si>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</si>
  <si>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</si>
  <si>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</si>
  <si>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</si>
  <si>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</si>
  <si>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</si>
  <si>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</si>
  <si>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</si>
  <si>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</si>
  <si>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</si>
  <si>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</si>
  <si>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</si>
  <si>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</si>
  <si>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</si>
  <si>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</si>
  <si>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</si>
  <si>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</si>
  <si>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</si>
  <si>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</si>
  <si>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</si>
  <si>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</si>
  <si>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</si>
  <si>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</si>
  <si>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</si>
  <si>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</si>
  <si>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</si>
  <si>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</si>
  <si>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</si>
  <si>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</si>
  <si>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</si>
  <si>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</si>
  <si>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</si>
  <si>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</si>
  <si>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</si>
  <si>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</si>
  <si>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</si>
  <si>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</si>
  <si>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</si>
  <si>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</si>
  <si>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</si>
  <si>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</si>
  <si>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</si>
  <si>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</si>
  <si>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</si>
  <si>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</si>
  <si>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</si>
  <si>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</si>
  <si>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</si>
  <si>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</si>
  <si>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</si>
  <si>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</si>
  <si>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</si>
  <si>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</si>
  <si>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</si>
  <si>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</si>
  <si>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</si>
  <si>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</si>
  <si>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</si>
  <si>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</si>
  <si>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</si>
  <si>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</si>
  <si>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</si>
  <si>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</si>
  <si>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</si>
  <si>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</si>
  <si>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</si>
  <si>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</si>
  <si>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</si>
  <si>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</si>
  <si>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</si>
  <si>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</si>
  <si>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</si>
  <si>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</si>
  <si>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</si>
  <si>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</si>
  <si>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</si>
  <si>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</si>
  <si>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</si>
  <si>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</si>
  <si>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</si>
  <si>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</si>
  <si>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</si>
  <si>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</si>
  <si>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</si>
  <si>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</si>
  <si>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</si>
  <si>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</si>
  <si>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</si>
  <si>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</si>
  <si>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</si>
  <si>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</si>
  <si>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</si>
  <si>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</si>
  <si>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</si>
  <si>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</si>
  <si>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</si>
  <si>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</si>
  <si>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</si>
  <si>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</si>
  <si>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</si>
  <si>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</si>
  <si>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</si>
  <si>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</si>
  <si>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</si>
  <si>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</si>
  <si>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</si>
  <si>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</si>
  <si>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</si>
  <si>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</si>
  <si>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</si>
  <si>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</si>
  <si>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</si>
  <si>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</si>
  <si>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</si>
  <si>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</si>
  <si>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</si>
  <si>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</si>
  <si>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</si>
  <si>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</si>
  <si>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</si>
  <si>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</si>
  <si>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</si>
  <si>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</si>
  <si>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</si>
  <si>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</si>
  <si>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</si>
  <si>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</si>
  <si>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</si>
  <si>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</si>
  <si>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</si>
  <si>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</si>
  <si>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</si>
  <si>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</si>
  <si>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</si>
  <si>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</si>
  <si>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</si>
  <si>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</si>
  <si>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</si>
  <si>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</si>
  <si>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</si>
  <si>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</si>
  <si>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</si>
  <si>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</si>
  <si>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</si>
  <si>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</si>
  <si>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</si>
  <si>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</si>
  <si>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</si>
  <si>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</si>
  <si>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</si>
  <si>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</si>
  <si>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</si>
  <si>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</si>
  <si>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</si>
  <si>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</si>
  <si>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</si>
  <si>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</si>
  <si>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</si>
  <si>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</si>
  <si>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</si>
  <si>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</si>
  <si>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</si>
  <si>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</si>
  <si>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</si>
  <si>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</si>
  <si>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</si>
  <si>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</si>
  <si>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</si>
  <si>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</si>
  <si>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</si>
  <si>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</si>
  <si>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</si>
  <si>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</si>
  <si>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</si>
  <si>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</si>
  <si>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</si>
  <si>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</si>
  <si>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</si>
  <si>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</si>
  <si>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</si>
  <si>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</si>
  <si>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</si>
  <si>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</si>
  <si>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</si>
  <si>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</si>
  <si>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</si>
  <si>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</si>
  <si>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</si>
  <si>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</si>
  <si>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</si>
  <si>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</si>
  <si>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</si>
  <si>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</si>
  <si>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</si>
  <si>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</si>
  <si>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</si>
  <si>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</si>
  <si>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</si>
  <si>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</si>
  <si>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</si>
  <si>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</si>
  <si>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</si>
  <si>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</si>
  <si>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</si>
  <si>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</si>
  <si>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</si>
  <si>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</si>
  <si>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</si>
  <si>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</si>
  <si>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</si>
  <si>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</si>
  <si>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</si>
  <si>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</si>
  <si>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</si>
  <si>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</si>
  <si>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</si>
  <si>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</si>
  <si>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</si>
  <si>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</si>
  <si>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</si>
  <si>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</si>
  <si>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</si>
  <si>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</si>
  <si>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</si>
  <si>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</si>
  <si>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</si>
  <si>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</si>
  <si>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</si>
  <si>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</si>
  <si>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</si>
  <si>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</si>
  <si>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</si>
  <si>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</si>
  <si>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</si>
  <si>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</si>
  <si>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</si>
  <si>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</si>
  <si>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</si>
  <si>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</si>
  <si>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</si>
  <si>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</si>
  <si>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</si>
  <si>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</si>
  <si>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</si>
  <si>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</si>
  <si>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</si>
  <si>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</si>
  <si>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</si>
  <si>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</si>
  <si>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</si>
  <si>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</si>
  <si>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</si>
  <si>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</si>
  <si>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</si>
  <si>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</si>
  <si>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</si>
  <si>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</si>
  <si>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</si>
  <si>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</si>
  <si>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</si>
  <si>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</si>
  <si>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</si>
  <si>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</si>
  <si>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</si>
  <si>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</si>
  <si>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</si>
  <si>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</si>
  <si>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</si>
  <si>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</si>
  <si>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</si>
  <si>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</si>
  <si>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</si>
  <si>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</si>
  <si>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</si>
  <si>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</si>
  <si>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</si>
  <si>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</si>
  <si>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</si>
  <si>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</si>
  <si>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</si>
  <si>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</si>
  <si>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</si>
  <si>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</si>
  <si>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</si>
  <si>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</si>
  <si>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</si>
  <si>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</si>
  <si>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</si>
  <si>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</si>
  <si>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</si>
  <si>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</si>
  <si>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</si>
  <si>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</si>
  <si>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</si>
  <si>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</si>
  <si>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</si>
  <si>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</si>
  <si>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</si>
  <si>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</si>
  <si>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</si>
  <si>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</si>
  <si>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</si>
  <si>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</si>
  <si>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</si>
  <si>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</si>
  <si>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</si>
  <si>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</si>
  <si>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</si>
  <si>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</si>
  <si>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</si>
  <si>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</si>
  <si>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</si>
  <si>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</si>
  <si>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</si>
  <si>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</si>
  <si>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</si>
  <si>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</si>
  <si>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</si>
  <si>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</si>
  <si>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</si>
  <si>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</si>
  <si>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</si>
  <si>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</si>
  <si>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</si>
  <si>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</si>
  <si>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</si>
  <si>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</si>
  <si>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</si>
  <si>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</si>
  <si>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</si>
  <si>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</si>
  <si>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</si>
  <si>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</si>
  <si>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</si>
  <si>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</si>
  <si>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</si>
  <si>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</si>
  <si>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</si>
  <si>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</si>
  <si>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</si>
  <si>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</si>
  <si>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</si>
  <si>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</si>
  <si>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</si>
  <si>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</si>
  <si>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</si>
  <si>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</si>
  <si>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</si>
  <si>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</si>
  <si>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</si>
  <si>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</si>
  <si>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</si>
  <si>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</si>
  <si>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</si>
  <si>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</si>
  <si>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</si>
  <si>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</si>
  <si>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</si>
  <si>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</si>
  <si>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</si>
  <si>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</si>
  <si>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</si>
  <si>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</si>
  <si>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</si>
  <si>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</si>
  <si>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</si>
  <si>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</si>
  <si>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</si>
  <si>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</si>
  <si>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</si>
  <si>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</si>
  <si>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</si>
  <si>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</si>
  <si>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</si>
  <si>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</si>
  <si>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</si>
  <si>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</si>
  <si>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</si>
  <si>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</si>
  <si>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</si>
  <si>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</si>
  <si>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</si>
  <si>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</si>
  <si>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</si>
  <si>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</si>
  <si>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</si>
  <si>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</si>
  <si>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</si>
  <si>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</si>
  <si>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</si>
  <si>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</si>
  <si>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</si>
  <si>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</si>
  <si>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</si>
  <si>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</si>
  <si>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</si>
  <si>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</si>
  <si>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</si>
  <si>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</si>
  <si>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</si>
  <si>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</si>
  <si>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</si>
  <si>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</si>
  <si>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</si>
  <si>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</si>
  <si>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</si>
  <si>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</si>
  <si>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</si>
  <si>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</si>
  <si>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</si>
  <si>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</si>
  <si>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</si>
  <si>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</si>
  <si>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</si>
  <si>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</si>
  <si>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</si>
  <si>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</si>
  <si>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</si>
  <si>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</si>
  <si>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</si>
  <si>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</si>
  <si>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</si>
  <si>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</si>
  <si>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</si>
  <si>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</si>
  <si>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</si>
  <si>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</si>
  <si>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</si>
  <si>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</si>
  <si>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</si>
  <si>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</si>
  <si>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</si>
  <si>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</si>
  <si>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</si>
  <si>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</si>
  <si>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</si>
  <si>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</si>
  <si>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</si>
  <si>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</si>
  <si>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</si>
  <si>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</si>
  <si>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</si>
  <si>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</si>
  <si>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</si>
  <si>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</si>
  <si>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</si>
  <si>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</si>
  <si>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</si>
  <si>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</si>
  <si>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</si>
  <si>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</si>
  <si>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</si>
  <si>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</si>
  <si>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</si>
  <si>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</si>
  <si>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</si>
  <si>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</si>
  <si>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</si>
  <si>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</si>
  <si>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</si>
  <si>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</si>
  <si>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</si>
  <si>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</si>
  <si>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</si>
  <si>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</si>
  <si>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</si>
  <si>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</si>
  <si>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</si>
  <si>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</si>
  <si>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</si>
  <si>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</si>
  <si>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</si>
  <si>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</si>
  <si>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</si>
  <si>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</si>
  <si>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</si>
  <si>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</si>
  <si>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</si>
  <si>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</si>
  <si>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</si>
  <si>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</si>
  <si>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</si>
  <si>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</si>
  <si>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</si>
  <si>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</si>
  <si>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</si>
  <si>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</si>
  <si>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</si>
  <si>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</si>
  <si>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</si>
  <si>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</si>
  <si>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</si>
  <si>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</si>
  <si>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</si>
  <si>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</si>
  <si>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</si>
  <si>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</si>
  <si>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</si>
  <si>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</si>
  <si>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</si>
  <si>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</si>
  <si>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</si>
  <si>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</si>
  <si>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</si>
  <si>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</si>
  <si>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</si>
  <si>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</si>
  <si>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</si>
  <si>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</si>
  <si>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</si>
  <si>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</si>
  <si>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</si>
  <si>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</si>
  <si>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</si>
  <si>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</si>
  <si>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</si>
  <si>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</si>
  <si>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</si>
  <si>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</si>
  <si>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</si>
  <si>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</si>
  <si>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</si>
  <si>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</si>
  <si>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</si>
  <si>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</si>
  <si>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</si>
  <si>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</si>
  <si>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</si>
  <si>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</si>
  <si>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</si>
  <si>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</si>
  <si>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</si>
  <si>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</si>
  <si>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</si>
  <si>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</si>
  <si>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</si>
  <si>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</si>
  <si>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</si>
  <si>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</si>
  <si>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</si>
  <si>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</si>
  <si>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</si>
  <si>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</si>
  <si>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</si>
  <si>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</si>
  <si>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</si>
  <si>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</si>
  <si>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</si>
  <si>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</si>
  <si>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</si>
  <si>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</si>
  <si>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</si>
  <si>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</si>
  <si>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</si>
  <si>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</si>
  <si>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</si>
  <si>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</si>
  <si>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</si>
  <si>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</si>
  <si>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</si>
  <si>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</si>
  <si>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</si>
  <si>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</si>
  <si>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</si>
  <si>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</si>
  <si>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</si>
  <si>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</si>
  <si>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</si>
  <si>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</si>
  <si>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</si>
  <si>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</si>
  <si>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</si>
  <si>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</si>
  <si>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</si>
  <si>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</si>
  <si>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</si>
  <si>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</si>
  <si>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</si>
  <si>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</si>
  <si>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</si>
  <si>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</si>
  <si>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</si>
  <si>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</si>
  <si>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</si>
  <si>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</si>
  <si>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</si>
  <si>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</si>
  <si>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</si>
  <si>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</si>
  <si>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</si>
  <si>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</si>
  <si>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</si>
  <si>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</si>
  <si>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</si>
  <si>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</si>
  <si>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</si>
  <si>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</si>
  <si>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</si>
  <si>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</si>
  <si>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</si>
  <si>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</si>
  <si>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</si>
  <si>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</si>
  <si>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</si>
  <si>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</si>
  <si>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</si>
  <si>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</si>
  <si>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</si>
  <si>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</si>
  <si>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</si>
  <si>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</si>
  <si>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</si>
  <si>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</si>
  <si>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</si>
  <si>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</si>
  <si>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</si>
  <si>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</si>
  <si>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</si>
  <si>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</si>
  <si>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</si>
  <si>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</si>
  <si>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</si>
  <si>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</si>
  <si>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</si>
  <si>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</si>
  <si>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</si>
  <si>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</si>
  <si>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</si>
  <si>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</si>
  <si>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</si>
  <si>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</si>
  <si>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</si>
  <si>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</si>
  <si>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</si>
  <si>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</si>
  <si>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</si>
  <si>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</si>
  <si>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</si>
  <si>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</si>
  <si>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</si>
  <si>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</si>
  <si>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</si>
  <si>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</si>
  <si>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</si>
  <si>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</si>
  <si>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</si>
  <si>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</si>
  <si>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</si>
  <si>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</si>
  <si>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</si>
  <si>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</si>
  <si>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</si>
  <si>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</si>
  <si>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</si>
  <si>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</si>
  <si>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</si>
  <si>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</si>
  <si>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</si>
  <si>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</si>
  <si>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</si>
  <si>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</si>
  <si>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</si>
  <si>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</si>
  <si>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</si>
  <si>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</si>
  <si>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</si>
  <si>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</si>
  <si>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</si>
  <si>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</si>
  <si>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</si>
  <si>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</si>
  <si>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</si>
  <si>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</si>
  <si>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</si>
  <si>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</si>
  <si>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</si>
  <si>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</si>
  <si>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</si>
  <si>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</si>
  <si>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</si>
  <si>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</si>
  <si>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</si>
  <si>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</si>
  <si>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</si>
  <si>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</si>
  <si>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</si>
  <si>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</si>
  <si>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</si>
  <si>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</si>
  <si>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</si>
  <si>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</si>
  <si>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</si>
  <si>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</si>
  <si>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</si>
  <si>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</si>
  <si>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</si>
  <si>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</si>
  <si>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</si>
  <si>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</si>
  <si>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</si>
  <si>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</si>
  <si>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</si>
  <si>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</si>
  <si>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</si>
  <si>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</si>
  <si>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</si>
  <si>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</si>
  <si>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</si>
  <si>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</si>
  <si>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</si>
  <si>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</si>
  <si>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</si>
  <si>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</si>
  <si>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</si>
  <si>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</si>
  <si>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</si>
  <si>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</si>
  <si>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</si>
  <si>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</si>
  <si>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</si>
  <si>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</si>
  <si>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</si>
  <si>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</si>
  <si>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</si>
  <si>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</si>
  <si>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</si>
  <si>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</si>
  <si>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</si>
  <si>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</si>
  <si>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</si>
  <si>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</si>
  <si>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</si>
  <si>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</si>
  <si>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</si>
  <si>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</si>
  <si>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</si>
  <si>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</si>
  <si>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</si>
  <si>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</si>
  <si>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</si>
  <si>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</si>
  <si>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</si>
  <si>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</si>
  <si>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</si>
  <si>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</si>
  <si>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</si>
  <si>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</si>
  <si>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</si>
  <si>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</si>
  <si>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</si>
  <si>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</si>
  <si>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</si>
  <si>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</si>
  <si>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</si>
  <si>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</si>
  <si>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</si>
  <si>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</si>
  <si>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</si>
  <si>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</si>
  <si>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</si>
  <si>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</si>
  <si>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</si>
  <si>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</si>
  <si>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</si>
  <si>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</si>
  <si>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</si>
  <si>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</si>
  <si>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</si>
  <si>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</si>
  <si>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</si>
  <si>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</si>
  <si>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</si>
  <si>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</si>
  <si>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</si>
  <si>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</si>
  <si>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</si>
  <si>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</si>
  <si>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</si>
  <si>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</si>
  <si>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</si>
  <si>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</si>
  <si>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</si>
  <si>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</si>
  <si>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</si>
  <si>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</si>
  <si>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</si>
  <si>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</si>
  <si>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</si>
  <si>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</si>
  <si>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</si>
  <si>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</si>
  <si>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</si>
  <si>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</si>
  <si>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</si>
  <si>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</si>
  <si>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</si>
  <si>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</si>
  <si>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</si>
  <si>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</si>
  <si>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</si>
  <si>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</si>
  <si>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</si>
  <si>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</si>
  <si>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</si>
  <si>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</si>
  <si>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</si>
  <si>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</si>
  <si>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</si>
  <si>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</si>
  <si>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</si>
  <si>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</si>
  <si>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</si>
  <si>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</si>
  <si>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</si>
  <si>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</si>
  <si>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</si>
  <si>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</si>
  <si>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</si>
  <si>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</si>
  <si>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</si>
  <si>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</si>
  <si>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</si>
  <si>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</si>
  <si>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</si>
  <si>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</si>
  <si>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</si>
  <si>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</si>
  <si>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</si>
  <si>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</si>
  <si>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</si>
  <si>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</si>
  <si>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</si>
  <si>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</si>
  <si>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</si>
  <si>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</si>
  <si>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</si>
  <si>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</si>
  <si>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</si>
  <si>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</si>
  <si>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</si>
  <si>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</si>
  <si>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</si>
  <si>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</si>
  <si>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</si>
  <si>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</si>
  <si>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</si>
  <si>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</si>
  <si>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</si>
  <si>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</si>
  <si>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</si>
  <si>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</si>
  <si>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</si>
  <si>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</si>
  <si>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</si>
  <si>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</si>
  <si>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</si>
  <si>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</si>
  <si>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</si>
  <si>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</si>
  <si>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</si>
  <si>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</si>
  <si>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</si>
  <si>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</si>
  <si>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</si>
  <si>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</si>
  <si>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</si>
  <si>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</si>
  <si>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</si>
  <si>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</si>
  <si>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</si>
  <si>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</si>
  <si>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</si>
  <si>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</si>
  <si>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</si>
  <si>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</si>
  <si>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</si>
  <si>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</si>
  <si>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</si>
  <si>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</si>
  <si>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</si>
  <si>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</si>
  <si>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</si>
  <si>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</si>
  <si>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</si>
  <si>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</si>
  <si>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</si>
  <si>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</si>
  <si>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</si>
  <si>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</si>
  <si>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</si>
  <si>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</si>
  <si>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</si>
  <si>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</si>
  <si>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</si>
  <si>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</si>
  <si>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</si>
  <si>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</si>
  <si>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</si>
  <si>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</si>
  <si>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</si>
  <si>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</si>
  <si>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</si>
  <si>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</si>
  <si>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</si>
  <si>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</si>
  <si>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</si>
  <si>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</si>
  <si>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</si>
  <si>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</si>
  <si>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</si>
  <si>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</si>
  <si>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</si>
  <si>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</si>
  <si>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</si>
  <si>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</si>
  <si>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</si>
  <si>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</si>
  <si>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</si>
  <si>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</si>
  <si>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</si>
  <si>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</si>
  <si>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</si>
  <si>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</si>
  <si>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</si>
  <si>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</si>
  <si>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</si>
  <si>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</si>
  <si>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</si>
  <si>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</si>
  <si>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</si>
  <si>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</si>
  <si>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</si>
  <si>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</si>
  <si>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</si>
  <si>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</si>
  <si>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</si>
  <si>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</si>
  <si>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</si>
  <si>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</si>
  <si>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</si>
  <si>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</si>
  <si>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</si>
  <si>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</si>
  <si>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</si>
  <si>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</si>
  <si>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</si>
  <si>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</si>
  <si>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</si>
  <si>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</si>
  <si>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</si>
  <si>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</si>
  <si>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</si>
  <si>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</si>
  <si>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</si>
  <si>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</si>
  <si>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</si>
  <si>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</si>
  <si>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</si>
  <si>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</si>
  <si>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</si>
  <si>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</si>
  <si>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</si>
  <si>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</si>
  <si>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</si>
  <si>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</si>
  <si>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</si>
  <si>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</si>
  <si>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</si>
  <si>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</si>
  <si>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</si>
  <si>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</si>
  <si>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</si>
  <si>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</si>
  <si>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</si>
  <si>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</si>
  <si>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</si>
  <si>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</si>
  <si>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</si>
  <si>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</si>
  <si>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</si>
  <si>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</si>
  <si>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</si>
  <si>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</si>
  <si>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</si>
  <si>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</si>
  <si>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</si>
  <si>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</si>
  <si>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</si>
  <si>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</si>
  <si>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</si>
  <si>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</si>
  <si>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</si>
  <si>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</si>
  <si>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</si>
  <si>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</si>
  <si>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</si>
  <si>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</si>
  <si>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</si>
  <si>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</si>
  <si>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</si>
  <si>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</si>
  <si>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</si>
  <si>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</si>
  <si>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</si>
  <si>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</si>
  <si>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</si>
  <si>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</si>
  <si>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</si>
  <si>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</si>
  <si>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</si>
  <si>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</si>
  <si>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</si>
  <si>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</si>
  <si>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</si>
  <si>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</si>
  <si>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</si>
  <si>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</si>
  <si>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</si>
  <si>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</si>
  <si>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</si>
  <si>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</si>
  <si>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</si>
  <si>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</si>
  <si>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</si>
  <si>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</si>
  <si>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</si>
  <si>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</si>
  <si>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</si>
  <si>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</si>
  <si>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</si>
  <si>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</si>
  <si>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</si>
  <si>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</si>
  <si>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</si>
  <si>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</si>
  <si>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</si>
  <si>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</si>
  <si>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</si>
  <si>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</si>
  <si>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</si>
  <si>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</si>
  <si>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</si>
  <si>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</si>
  <si>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</si>
  <si>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</si>
  <si>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</si>
  <si>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</si>
  <si>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</si>
  <si>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</si>
  <si>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</si>
  <si>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</si>
  <si>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</si>
  <si>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</si>
  <si>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</si>
  <si>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</si>
  <si>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</si>
  <si>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</si>
  <si>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</si>
  <si>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</si>
  <si>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</si>
  <si>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</si>
  <si>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</si>
  <si>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</si>
  <si>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</si>
  <si>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</si>
  <si>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</si>
  <si>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</si>
  <si>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</si>
  <si>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</si>
  <si>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</si>
  <si>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</si>
  <si>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</si>
  <si>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</si>
  <si>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</si>
  <si>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</si>
  <si>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</si>
  <si>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</si>
  <si>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</si>
  <si>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</si>
  <si>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</si>
  <si>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</si>
  <si>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</si>
  <si>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</si>
  <si>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</si>
  <si>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</si>
  <si>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</si>
  <si>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</si>
  <si>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</si>
  <si>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</si>
  <si>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</si>
  <si>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</si>
  <si>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</si>
  <si>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</si>
  <si>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</si>
  <si>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</si>
  <si>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</si>
  <si>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</si>
  <si>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</si>
  <si>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</si>
  <si>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</si>
  <si>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</si>
  <si>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</si>
  <si>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</si>
  <si>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</si>
  <si>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</si>
  <si>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</si>
  <si>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</si>
  <si>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</si>
  <si>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</si>
  <si>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</si>
  <si>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</si>
  <si>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</si>
  <si>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</si>
  <si>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</si>
  <si>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</si>
  <si>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</si>
  <si>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</si>
  <si>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</si>
  <si>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</si>
  <si>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</si>
  <si>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</si>
  <si>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</si>
  <si>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</si>
  <si>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</si>
  <si>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</si>
  <si>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</si>
  <si>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</si>
  <si>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</si>
  <si>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</si>
  <si>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</si>
  <si>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</si>
  <si>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</si>
  <si>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</si>
  <si>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</si>
  <si>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</si>
  <si>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</si>
  <si>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</si>
  <si>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</si>
  <si>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</si>
  <si>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</si>
  <si>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</si>
  <si>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</si>
  <si>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</si>
  <si>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</si>
  <si>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</si>
  <si>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</si>
  <si>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</si>
  <si>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</si>
  <si>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</si>
  <si>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</si>
  <si>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</si>
  <si>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</si>
  <si>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</si>
  <si>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</si>
  <si>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</si>
  <si>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</si>
  <si>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</si>
  <si>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</si>
  <si>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</si>
  <si>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</si>
  <si>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</si>
  <si>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</si>
  <si>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</si>
  <si>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</si>
  <si>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</si>
  <si>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</si>
  <si>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</si>
  <si>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</si>
  <si>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</si>
  <si>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</si>
  <si>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</si>
  <si>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</si>
  <si>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</si>
  <si>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</si>
  <si>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</si>
  <si>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</si>
  <si>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</si>
  <si>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</si>
  <si>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</si>
  <si>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</si>
  <si>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</si>
  <si>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</si>
  <si>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</si>
  <si>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</si>
  <si>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</si>
  <si>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</si>
  <si>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</si>
  <si>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</si>
  <si>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</si>
  <si>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</si>
  <si>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</si>
  <si>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</si>
  <si>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</si>
  <si>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</si>
  <si>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</si>
  <si>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</si>
  <si>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</si>
  <si>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</si>
  <si>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</si>
  <si>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</si>
  <si>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</si>
  <si>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</si>
  <si>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</si>
  <si>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</si>
  <si>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</si>
  <si>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</si>
  <si>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</si>
  <si>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</si>
  <si>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</si>
  <si>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</si>
  <si>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</si>
  <si>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</si>
  <si>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</si>
  <si>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</si>
  <si>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</si>
  <si>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</si>
  <si>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</si>
  <si>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</si>
  <si>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</si>
  <si>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</si>
  <si>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</si>
  <si>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</si>
  <si>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</si>
  <si>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</si>
  <si>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</si>
  <si>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</si>
  <si>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</si>
  <si>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</si>
  <si>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</si>
  <si>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</si>
  <si>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</si>
  <si>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</si>
  <si>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</si>
  <si>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</si>
  <si>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</si>
  <si>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</si>
  <si>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</si>
  <si>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</si>
  <si>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</si>
  <si>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</si>
  <si>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</si>
  <si>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</si>
  <si>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</si>
  <si>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</si>
  <si>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</si>
  <si>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</si>
  <si>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</si>
  <si>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</si>
  <si>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</si>
  <si>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</si>
  <si>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</si>
  <si>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</si>
  <si>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</si>
  <si>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</si>
  <si>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</si>
  <si>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</si>
  <si>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</si>
  <si>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</si>
  <si>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</si>
  <si>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</si>
  <si>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</si>
  <si>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</si>
  <si>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</si>
  <si>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</si>
  <si>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</si>
  <si>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</si>
  <si>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</si>
  <si>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</si>
  <si>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</si>
  <si>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</si>
  <si>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</si>
  <si>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</si>
  <si>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</si>
  <si>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</si>
  <si>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</si>
  <si>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</si>
  <si>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</si>
  <si>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</si>
  <si>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</si>
  <si>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</si>
  <si>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</si>
  <si>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</si>
  <si>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</si>
  <si>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</si>
  <si>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</si>
  <si>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</si>
  <si>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</si>
  <si>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</si>
  <si>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</si>
  <si>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</si>
  <si>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</si>
  <si>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</si>
  <si>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</si>
  <si>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</si>
  <si>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</si>
  <si>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</si>
  <si>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</si>
  <si>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</si>
  <si>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</si>
  <si>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</si>
  <si>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</si>
  <si>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</si>
  <si>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</si>
  <si>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</si>
  <si>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</si>
  <si>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</si>
  <si>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</si>
  <si>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</si>
  <si>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</si>
  <si>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</si>
  <si>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</si>
  <si>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</si>
  <si>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</si>
  <si>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</si>
  <si>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</si>
  <si>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</si>
  <si>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</si>
  <si>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</si>
  <si>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</si>
  <si>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</si>
  <si>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</si>
  <si>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</si>
  <si>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</si>
  <si>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</si>
  <si>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</si>
  <si>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</si>
  <si>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</si>
  <si>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</si>
  <si>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</si>
  <si>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</si>
  <si>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</si>
  <si>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</si>
  <si>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</si>
  <si>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</si>
  <si>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</si>
  <si>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</si>
  <si>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</si>
  <si>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</si>
  <si>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</si>
  <si>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</si>
  <si>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</si>
  <si>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</si>
  <si>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</si>
  <si>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</si>
  <si>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</si>
  <si>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</si>
  <si>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</si>
  <si>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</si>
  <si>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</si>
  <si>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</si>
  <si>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</si>
  <si>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</si>
  <si>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</si>
  <si>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</si>
  <si>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</si>
  <si>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</si>
  <si>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</si>
  <si>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</si>
  <si>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</si>
  <si>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</si>
  <si>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</si>
  <si>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</si>
  <si>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</si>
  <si>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</si>
  <si>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</si>
  <si>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</si>
  <si>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</si>
  <si>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</si>
  <si>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</si>
  <si>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</si>
  <si>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</si>
  <si>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</si>
  <si>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</si>
  <si>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</si>
  <si>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</si>
  <si>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</si>
  <si>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</si>
  <si>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</si>
  <si>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</si>
  <si>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</si>
  <si>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</si>
  <si>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</si>
  <si>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</si>
  <si>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</si>
  <si>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</si>
  <si>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</si>
  <si>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</si>
  <si>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</si>
  <si>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</si>
  <si>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</si>
  <si>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</si>
  <si>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</si>
  <si>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</si>
  <si>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</si>
  <si>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</si>
  <si>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</si>
  <si>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</si>
  <si>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</si>
  <si>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</si>
  <si>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</si>
  <si>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</si>
  <si>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</si>
  <si>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</si>
  <si>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</si>
  <si>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</si>
  <si>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</si>
  <si>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</si>
  <si>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</si>
  <si>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</si>
  <si>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</si>
  <si>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</si>
  <si>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</si>
  <si>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</si>
  <si>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</si>
  <si>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</si>
  <si>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</si>
  <si>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</si>
  <si>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</si>
  <si>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</si>
  <si>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</si>
  <si>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</si>
  <si>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</si>
  <si>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</si>
  <si>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</si>
  <si>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</si>
  <si>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</si>
  <si>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</si>
  <si>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</si>
  <si>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</si>
  <si>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</si>
  <si>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</si>
  <si>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</si>
  <si>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</si>
  <si>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</si>
  <si>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</si>
  <si>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</si>
  <si>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</si>
  <si>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</si>
  <si>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</si>
  <si>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</si>
  <si>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</si>
  <si>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</si>
  <si>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</si>
  <si>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</si>
  <si>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</si>
  <si>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</si>
  <si>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</si>
  <si>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</si>
  <si>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</si>
  <si>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</si>
  <si>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</si>
  <si>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</si>
  <si>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</si>
  <si>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</si>
  <si>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</si>
  <si>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</si>
  <si>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</si>
  <si>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</si>
  <si>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</si>
  <si>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</si>
  <si>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</si>
  <si>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</si>
  <si>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</si>
  <si>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</si>
  <si>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</si>
  <si>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</si>
  <si>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</si>
  <si>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</si>
  <si>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</si>
  <si>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</si>
  <si>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</si>
  <si>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</si>
  <si>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</si>
  <si>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</si>
  <si>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</si>
  <si>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</si>
  <si>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</si>
  <si>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</si>
  <si>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</si>
  <si>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</si>
  <si>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</si>
  <si>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</si>
  <si>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</si>
  <si>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</si>
  <si>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</si>
  <si>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</si>
  <si>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</si>
  <si>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</si>
  <si>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</si>
  <si>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</si>
  <si>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</si>
  <si>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</si>
  <si>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</si>
  <si>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</si>
  <si>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</si>
  <si>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</si>
  <si>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</si>
  <si>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</si>
  <si>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</si>
  <si>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</si>
  <si>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</si>
  <si>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</si>
  <si>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</si>
  <si>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</si>
  <si>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</si>
  <si>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</si>
  <si>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</si>
  <si>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</si>
  <si>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</si>
  <si>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</si>
  <si>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</si>
  <si>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</si>
  <si>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</si>
  <si>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</si>
  <si>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</si>
  <si>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</si>
  <si>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</si>
  <si>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</si>
  <si>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</si>
  <si>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</si>
  <si>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</si>
  <si>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</si>
  <si>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</si>
  <si>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</si>
  <si>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</si>
  <si>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</si>
  <si>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</si>
  <si>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</si>
  <si>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</si>
  <si>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</si>
  <si>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</si>
  <si>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</si>
  <si>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</si>
  <si>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</si>
  <si>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</si>
  <si>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</si>
  <si>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</si>
  <si>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</si>
  <si>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</si>
  <si>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</si>
  <si>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</si>
  <si>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</si>
  <si>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</si>
  <si>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</si>
  <si>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</si>
  <si>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</si>
  <si>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</si>
  <si>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</si>
  <si>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</si>
  <si>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</si>
  <si>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</si>
  <si>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</si>
  <si>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</si>
  <si>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</si>
  <si>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</si>
  <si>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</si>
  <si>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</si>
  <si>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</si>
  <si>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</si>
  <si>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</si>
  <si>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</si>
  <si>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</si>
  <si>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</si>
  <si>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</si>
  <si>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</si>
  <si>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</si>
  <si>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</si>
  <si>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</si>
  <si>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</si>
  <si>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</si>
  <si>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</si>
  <si>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</si>
  <si>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</si>
  <si>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</si>
  <si>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</si>
  <si>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</si>
  <si>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</si>
  <si>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</si>
  <si>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</si>
  <si>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</si>
  <si>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</si>
  <si>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</si>
  <si>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</si>
  <si>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</si>
  <si>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</si>
  <si>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</si>
  <si>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</si>
  <si>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</si>
  <si>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</si>
  <si>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</si>
  <si>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</si>
  <si>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</si>
  <si>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</si>
  <si>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</si>
  <si>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</si>
  <si>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</si>
  <si>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</si>
  <si>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</si>
  <si>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</si>
  <si>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</si>
  <si>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</si>
  <si>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</si>
  <si>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</si>
  <si>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</si>
  <si>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</si>
  <si>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</si>
  <si>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</si>
  <si>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</si>
  <si>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</si>
  <si>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</si>
  <si>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</si>
  <si>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</si>
  <si>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</si>
  <si>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</si>
  <si>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</si>
  <si>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</si>
  <si>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</si>
  <si>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</si>
  <si>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</si>
  <si>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</si>
  <si>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</si>
  <si>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</si>
  <si>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</si>
  <si>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</si>
  <si>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</si>
  <si>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</si>
  <si>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</si>
  <si>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</si>
  <si>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</si>
  <si>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</si>
  <si>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</si>
  <si>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</si>
  <si>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</si>
  <si>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</si>
  <si>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</si>
  <si>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</si>
  <si>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</si>
  <si>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</si>
  <si>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</si>
  <si>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</si>
  <si>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</si>
  <si>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</si>
  <si>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</si>
  <si>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</si>
  <si>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</si>
  <si>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</si>
  <si>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</si>
  <si>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</si>
  <si>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</si>
  <si>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</si>
  <si>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</si>
  <si>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</si>
  <si>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</si>
  <si>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</si>
  <si>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</si>
  <si>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</si>
  <si>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</si>
  <si>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</si>
  <si>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</si>
  <si>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</si>
  <si>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</si>
  <si>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</si>
  <si>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</si>
  <si>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</si>
  <si>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</si>
  <si>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</si>
  <si>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</si>
  <si>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</si>
  <si>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</si>
  <si>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</si>
  <si>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</si>
  <si>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</si>
  <si>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</si>
  <si>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</si>
  <si>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</si>
  <si>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</si>
  <si>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</si>
  <si>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</si>
  <si>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</si>
  <si>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</si>
  <si>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</si>
  <si>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</si>
  <si>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</si>
  <si>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</si>
  <si>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</si>
  <si>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</si>
  <si>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</si>
  <si>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</si>
  <si>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</si>
  <si>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</si>
  <si>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</si>
  <si>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</si>
  <si>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</si>
  <si>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</si>
  <si>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</si>
  <si>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</si>
  <si>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</si>
  <si>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</si>
  <si>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</si>
  <si>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</si>
  <si>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</si>
  <si>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</si>
  <si>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</si>
  <si>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</si>
  <si>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</si>
  <si>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</si>
  <si>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</si>
  <si>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</si>
  <si>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</si>
  <si>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</si>
  <si>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</si>
  <si>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</si>
  <si>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</si>
  <si>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</si>
  <si>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</si>
  <si>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</si>
  <si>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</si>
  <si>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</si>
  <si>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</si>
  <si>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</si>
  <si>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</si>
  <si>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</si>
  <si>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</si>
  <si>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</si>
  <si>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</si>
  <si>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</si>
  <si>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</si>
  <si>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</si>
  <si>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</si>
  <si>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</si>
  <si>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</si>
  <si>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</si>
  <si>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</si>
  <si>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</si>
  <si>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</si>
  <si>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</si>
  <si>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</si>
  <si>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</si>
  <si>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</si>
  <si>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</si>
  <si>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</si>
  <si>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</si>
  <si>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</si>
  <si>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</si>
  <si>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</si>
  <si>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</si>
  <si>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</si>
  <si>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</si>
  <si>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</si>
  <si>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</si>
  <si>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</si>
  <si>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</si>
  <si>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</si>
  <si>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</si>
  <si>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</si>
  <si>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</si>
  <si>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</si>
  <si>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</si>
  <si>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</si>
  <si>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</si>
  <si>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</si>
  <si>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</si>
  <si>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</si>
  <si>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</si>
  <si>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</si>
  <si>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</si>
  <si>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</si>
  <si>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</si>
  <si>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</si>
  <si>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</si>
  <si>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</si>
  <si>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</si>
  <si>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</si>
  <si>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</si>
  <si>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</si>
  <si>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</si>
  <si>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</si>
  <si>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</si>
  <si>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</si>
  <si>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</si>
  <si>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</si>
  <si>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</si>
  <si>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</si>
  <si>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</si>
  <si>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</si>
  <si>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</si>
  <si>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</si>
  <si>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</si>
  <si>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</si>
  <si>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</si>
  <si>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</si>
  <si>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</si>
  <si>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</si>
  <si>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</si>
  <si>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</si>
  <si>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</si>
  <si>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</si>
  <si>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</si>
  <si>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</si>
  <si>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</si>
  <si>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</si>
  <si>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</si>
  <si>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</si>
  <si>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</si>
  <si>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</si>
  <si>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</si>
  <si>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</si>
  <si>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</si>
  <si>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</si>
  <si>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</si>
  <si>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</si>
  <si>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</si>
  <si>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</si>
  <si>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</si>
  <si>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</si>
  <si>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</si>
  <si>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</si>
  <si>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</si>
  <si>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</si>
  <si>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</si>
  <si>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</si>
  <si>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</si>
  <si>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</si>
  <si>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</si>
  <si>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</si>
  <si>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</si>
  <si>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</si>
  <si>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</si>
  <si>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</si>
  <si>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</si>
  <si>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</si>
  <si>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</si>
  <si>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</si>
  <si>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</si>
  <si>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</si>
  <si>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</si>
  <si>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</si>
  <si>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</si>
  <si>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</si>
  <si>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</si>
  <si>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</si>
  <si>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</si>
  <si>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</si>
  <si>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</si>
  <si>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</si>
  <si>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</si>
  <si>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</si>
  <si>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</si>
  <si>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</si>
  <si>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</si>
  <si>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</si>
  <si>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</si>
  <si>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</si>
  <si>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</si>
  <si>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</si>
  <si>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</si>
  <si>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</si>
  <si>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</si>
  <si>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</si>
  <si>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</si>
  <si>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</si>
  <si>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</si>
  <si>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</si>
  <si>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</si>
  <si>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</si>
  <si>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</si>
  <si>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</si>
  <si>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</si>
  <si>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</si>
  <si>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</si>
  <si>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</si>
  <si>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</si>
  <si>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</si>
  <si>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</si>
  <si>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</si>
  <si>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</si>
  <si>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</si>
  <si>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</si>
  <si>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</si>
  <si>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</si>
  <si>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</si>
  <si>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</si>
  <si>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</si>
  <si>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</si>
  <si>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</si>
  <si>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</si>
  <si>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</si>
  <si>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</si>
  <si>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</si>
  <si>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</si>
  <si>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</si>
  <si>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</si>
  <si>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</si>
  <si>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</si>
  <si>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</si>
  <si>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</si>
  <si>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</si>
  <si>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</si>
  <si>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</si>
  <si>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</si>
  <si>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</si>
  <si>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</si>
  <si>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</si>
  <si>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</si>
  <si>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</si>
  <si>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</si>
  <si>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</si>
  <si>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</si>
  <si>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</si>
  <si>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</si>
  <si>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</si>
  <si>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</si>
  <si>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</si>
  <si>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</si>
  <si>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</si>
  <si>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</si>
  <si>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</si>
  <si>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</si>
  <si>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</si>
  <si>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</si>
  <si>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</si>
  <si>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</si>
  <si>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</si>
  <si>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</si>
  <si>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</si>
  <si>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</si>
  <si>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</si>
  <si>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</si>
  <si>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</si>
  <si>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</si>
  <si>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</si>
  <si>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</si>
  <si>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</si>
  <si>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</si>
  <si>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</si>
  <si>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</si>
  <si>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</si>
  <si>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</si>
  <si>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</si>
  <si>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</si>
  <si>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</si>
  <si>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</si>
  <si>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</si>
  <si>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</si>
  <si>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</si>
  <si>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</si>
  <si>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</si>
  <si>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</si>
  <si>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</si>
  <si>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</si>
  <si>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</si>
  <si>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</si>
  <si>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</si>
  <si>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</si>
  <si>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</si>
  <si>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</si>
  <si>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</si>
  <si>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</si>
  <si>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</si>
  <si>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</si>
  <si>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</si>
  <si>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</si>
  <si>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</si>
  <si>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</si>
  <si>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</si>
  <si>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</si>
  <si>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</si>
  <si>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</si>
  <si>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</si>
  <si>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</si>
  <si>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</si>
  <si>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</si>
  <si>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</si>
  <si>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</si>
  <si>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</si>
  <si>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</si>
  <si>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</si>
  <si>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</si>
  <si>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</si>
  <si>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</si>
  <si>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</si>
  <si>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</si>
  <si>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</si>
  <si>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</si>
  <si>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</si>
  <si>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</si>
  <si>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</si>
  <si>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</si>
  <si>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</si>
  <si>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</si>
  <si>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</si>
  <si>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</si>
  <si>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</si>
  <si>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</si>
  <si>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</si>
  <si>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</si>
  <si>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</si>
  <si>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</si>
  <si>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</si>
  <si>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</si>
  <si>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</si>
  <si>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</si>
  <si>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</si>
  <si>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</si>
  <si>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</si>
  <si>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</si>
  <si>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</si>
  <si>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</si>
  <si>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</si>
  <si>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</si>
  <si>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</si>
  <si>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</si>
  <si>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</si>
  <si>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</si>
  <si>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</si>
  <si>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</si>
  <si>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</si>
  <si>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</si>
  <si>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</si>
  <si>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</si>
  <si>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</si>
  <si>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</si>
  <si>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</si>
  <si>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</si>
  <si>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</si>
  <si>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</si>
  <si>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</si>
  <si>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</si>
  <si>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</si>
  <si>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</si>
  <si>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</si>
  <si>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</si>
  <si>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</si>
  <si>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</si>
  <si>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</si>
  <si>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</si>
  <si>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</si>
  <si>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</si>
  <si>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</si>
  <si>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</si>
  <si>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</si>
  <si>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</si>
  <si>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</si>
  <si>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</si>
  <si>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</si>
  <si>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</si>
  <si>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</si>
  <si>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</si>
  <si>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</si>
  <si>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</si>
  <si>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</si>
  <si>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</si>
  <si>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</si>
  <si>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</si>
  <si>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</si>
  <si>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</si>
  <si>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</si>
  <si>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</si>
  <si>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</si>
  <si>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</si>
  <si>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</si>
  <si>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</si>
  <si>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</si>
  <si>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</si>
  <si>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</si>
  <si>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</si>
  <si>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</si>
  <si>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</si>
  <si>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</si>
  <si>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</si>
  <si>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</si>
  <si>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</si>
  <si>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</si>
  <si>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</si>
  <si>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</si>
  <si>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</si>
  <si>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</si>
  <si>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</si>
  <si>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</si>
  <si>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</si>
  <si>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</si>
  <si>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</si>
  <si>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</si>
  <si>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</si>
  <si>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</si>
  <si>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</si>
  <si>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</si>
  <si>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</si>
  <si>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</si>
  <si>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</si>
  <si>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</si>
  <si>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</si>
  <si>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</si>
  <si>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</si>
  <si>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</si>
  <si>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</si>
  <si>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</si>
  <si>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</si>
  <si>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</si>
  <si>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</si>
  <si>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</si>
  <si>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</si>
  <si>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</si>
  <si>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</si>
  <si>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</si>
  <si>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</si>
  <si>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</si>
  <si>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</si>
  <si>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</si>
  <si>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</si>
  <si>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</si>
  <si>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</si>
  <si>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</si>
  <si>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</si>
  <si>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</si>
  <si>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</si>
  <si>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</si>
  <si>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</si>
  <si>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</si>
  <si>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</si>
  <si>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</si>
  <si>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</si>
  <si>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</si>
  <si>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</si>
  <si>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</si>
  <si>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</si>
  <si>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</si>
  <si>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</si>
  <si>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</si>
  <si>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</si>
  <si>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</si>
  <si>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</si>
  <si>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</si>
  <si>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</si>
  <si>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</si>
  <si>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</si>
  <si>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</si>
  <si>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</si>
  <si>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</si>
  <si>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</si>
  <si>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</si>
  <si>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</si>
  <si>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</si>
  <si>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</si>
  <si>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</si>
  <si>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</si>
  <si>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</si>
  <si>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</si>
  <si>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</si>
  <si>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</si>
  <si>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</si>
  <si>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</si>
  <si>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</si>
  <si>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</si>
  <si>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</si>
  <si>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</si>
  <si>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</si>
  <si>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</si>
  <si>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</si>
  <si>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</si>
  <si>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</si>
  <si>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</si>
  <si>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</si>
  <si>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</si>
  <si>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</si>
  <si>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</si>
  <si>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</si>
  <si>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</si>
  <si>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</si>
  <si>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</si>
  <si>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</si>
  <si>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</si>
  <si>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</si>
  <si>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</si>
  <si>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</si>
  <si>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</si>
  <si>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</si>
  <si>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</si>
  <si>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</si>
  <si>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</si>
  <si>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</si>
  <si>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</si>
  <si>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</si>
  <si>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</si>
  <si>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</si>
  <si>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</si>
  <si>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</si>
  <si>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</si>
  <si>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</si>
  <si>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</si>
  <si>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</si>
  <si>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</si>
  <si>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</si>
  <si>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</si>
  <si>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</si>
  <si>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</si>
  <si>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</si>
  <si>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</si>
  <si>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</si>
  <si>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</si>
  <si>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</si>
  <si>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</si>
  <si>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</si>
  <si>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</si>
  <si>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</si>
  <si>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</si>
  <si>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</si>
  <si>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</si>
  <si>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</si>
  <si>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</si>
  <si>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</si>
  <si>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</si>
  <si>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</si>
  <si>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</si>
  <si>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</si>
  <si>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</si>
  <si>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</si>
  <si>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</si>
  <si>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</si>
  <si>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</si>
  <si>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</si>
  <si>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</si>
  <si>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</si>
  <si>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</si>
  <si>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</si>
  <si>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</si>
  <si>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</si>
  <si>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</si>
  <si>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</si>
  <si>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</si>
  <si>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</si>
  <si>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</si>
  <si>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</si>
  <si>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</si>
  <si>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</si>
  <si>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</si>
  <si>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</si>
  <si>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</si>
  <si>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</si>
  <si>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</si>
  <si>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</si>
  <si>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</si>
  <si>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</si>
  <si>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</si>
  <si>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</si>
  <si>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</si>
  <si>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</si>
  <si>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</si>
  <si>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</si>
  <si>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</si>
  <si>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</si>
  <si>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</si>
  <si>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</si>
  <si>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</si>
  <si>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</si>
  <si>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</si>
  <si>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</si>
  <si>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</si>
  <si>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</si>
  <si>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</si>
  <si>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</si>
  <si>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</si>
  <si>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</si>
  <si>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</si>
  <si>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</si>
  <si>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</si>
  <si>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</si>
  <si>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</si>
  <si>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</si>
  <si>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</si>
  <si>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</si>
  <si>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</si>
  <si>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</si>
  <si>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</si>
  <si>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</si>
  <si>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</si>
  <si>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</si>
  <si>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</si>
  <si>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</si>
  <si>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</si>
  <si>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</si>
  <si>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</si>
  <si>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</si>
  <si>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</si>
  <si>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</si>
  <si>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</si>
  <si>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</si>
  <si>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</si>
  <si>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</si>
  <si>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</si>
  <si>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</si>
  <si>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</si>
  <si>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</si>
  <si>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</si>
  <si>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</si>
  <si>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</si>
  <si>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</si>
  <si>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</si>
  <si>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</si>
  <si>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</si>
  <si>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</si>
  <si>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</si>
  <si>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</si>
  <si>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</si>
  <si>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</si>
  <si>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</si>
  <si>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</si>
  <si>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</si>
  <si>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</si>
  <si>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</si>
  <si>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</si>
  <si>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</si>
  <si>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</si>
  <si>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</si>
  <si>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</si>
  <si>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</si>
  <si>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</si>
  <si>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</si>
  <si>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</si>
  <si>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</si>
  <si>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</si>
  <si>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</si>
  <si>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</si>
  <si>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</si>
  <si>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</si>
  <si>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</si>
  <si>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</si>
  <si>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</si>
  <si>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</si>
  <si>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</si>
  <si>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</si>
  <si>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</si>
  <si>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</si>
  <si>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</si>
  <si>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</si>
  <si>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</si>
  <si>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</si>
  <si>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</si>
  <si>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</si>
  <si>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</si>
  <si>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</si>
  <si>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</si>
  <si>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</si>
  <si>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</si>
  <si>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</si>
  <si>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</si>
  <si>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</si>
  <si>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</si>
  <si>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</si>
  <si>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</si>
  <si>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</si>
  <si>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</si>
  <si>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</si>
  <si>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</si>
  <si>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</si>
  <si>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</si>
  <si>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</si>
  <si>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</si>
  <si>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</si>
  <si>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</si>
  <si>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</si>
  <si>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</si>
  <si>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</si>
  <si>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</si>
  <si>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</si>
  <si>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</si>
  <si>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</si>
  <si>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</si>
  <si>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</si>
  <si>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</si>
  <si>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</si>
  <si>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</si>
  <si>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</si>
  <si>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</si>
  <si>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</si>
  <si>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</si>
  <si>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</si>
  <si>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</si>
  <si>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</si>
  <si>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</si>
  <si>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</si>
  <si>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</si>
  <si>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</si>
  <si>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</si>
  <si>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</si>
  <si>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</si>
  <si>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</si>
  <si>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</si>
  <si>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</si>
  <si>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</si>
  <si>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</si>
  <si>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</si>
  <si>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</si>
  <si>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</si>
  <si>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</si>
  <si>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</si>
  <si>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</si>
  <si>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</si>
  <si>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</si>
  <si>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</si>
  <si>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</si>
  <si>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</si>
  <si>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</si>
  <si>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</si>
  <si>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</si>
  <si>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</si>
  <si>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</si>
  <si>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</si>
  <si>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</si>
  <si>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</si>
  <si>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</si>
  <si>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</si>
  <si>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</si>
  <si>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</si>
  <si>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</si>
  <si>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</si>
  <si>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</si>
  <si>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</si>
  <si>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</si>
  <si>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</si>
  <si>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</si>
  <si>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</si>
  <si>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</si>
  <si>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</si>
  <si>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</si>
  <si>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</si>
  <si>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</si>
  <si>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</si>
  <si>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</si>
  <si>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</si>
  <si>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</si>
  <si>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</si>
  <si>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</si>
  <si>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</si>
  <si>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</si>
  <si>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</si>
  <si>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</si>
  <si>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</si>
  <si>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</si>
  <si>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</si>
  <si>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</si>
  <si>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</si>
  <si>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</si>
  <si>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</si>
  <si>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</si>
  <si>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</si>
  <si>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</si>
  <si>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</si>
  <si>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</si>
  <si>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</si>
  <si>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</si>
  <si>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</si>
  <si>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</si>
  <si>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</si>
  <si>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</si>
  <si>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</si>
  <si>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</si>
  <si>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</si>
  <si>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</si>
  <si>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</si>
  <si>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</si>
  <si>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</si>
  <si>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</si>
  <si>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</si>
  <si>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</si>
  <si>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</si>
  <si>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</si>
  <si>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</si>
  <si>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</si>
  <si>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</si>
  <si>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</si>
  <si>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</si>
  <si>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</si>
  <si>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</si>
  <si>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</si>
  <si>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</si>
  <si>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</si>
  <si>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</si>
  <si>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</si>
  <si>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</si>
  <si>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</si>
  <si>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</si>
  <si>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</si>
  <si>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</si>
  <si>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</si>
  <si>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</si>
  <si>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</si>
  <si>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</si>
  <si>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</si>
  <si>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</si>
  <si>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</si>
  <si>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</si>
  <si>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</si>
  <si>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</si>
  <si>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</si>
  <si>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</si>
  <si>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</si>
  <si>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</si>
  <si>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</si>
  <si>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</si>
  <si>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</si>
  <si>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</si>
  <si>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</si>
  <si>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</si>
  <si>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</si>
  <si>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</si>
  <si>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</si>
  <si>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</si>
  <si>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</si>
  <si>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</si>
  <si>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</si>
  <si>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</si>
  <si>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</si>
  <si>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</si>
  <si>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</si>
  <si>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</si>
  <si>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</si>
  <si>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</si>
  <si>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</si>
  <si>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</si>
  <si>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</si>
  <si>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</si>
  <si>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</si>
  <si>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</si>
  <si>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</si>
  <si>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</si>
  <si>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</si>
  <si>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</si>
  <si>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</si>
  <si>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</si>
  <si>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</si>
  <si>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</si>
  <si>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</si>
  <si>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</si>
  <si>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</si>
  <si>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</si>
  <si>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</si>
  <si>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</si>
  <si>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</si>
  <si>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</si>
  <si>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</si>
  <si>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</si>
  <si>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</si>
  <si>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</si>
  <si>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</si>
  <si>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</si>
  <si>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</si>
  <si>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</si>
  <si>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</si>
  <si>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</si>
  <si>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</si>
  <si>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</si>
  <si>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</si>
  <si>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</si>
  <si>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</si>
  <si>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</si>
  <si>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</si>
  <si>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</si>
  <si>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</si>
  <si>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</si>
  <si>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</si>
  <si>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</si>
  <si>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</si>
  <si>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</si>
  <si>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</si>
  <si>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</si>
  <si>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</si>
  <si>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</si>
  <si>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</si>
  <si>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</si>
  <si>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</si>
  <si>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</si>
  <si>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</si>
  <si>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</si>
  <si>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</si>
  <si>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</si>
  <si>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</si>
  <si>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</si>
  <si>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</si>
  <si>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</si>
  <si>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</si>
  <si>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</si>
  <si>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</si>
  <si>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</si>
  <si>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</si>
  <si>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</si>
  <si>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</si>
  <si>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</si>
  <si>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</si>
  <si>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</si>
  <si>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</si>
  <si>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</si>
  <si>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</si>
  <si>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</si>
  <si>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</si>
  <si>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</si>
  <si>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</si>
  <si>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</si>
  <si>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</si>
  <si>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</si>
  <si>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</si>
  <si>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</si>
  <si>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</si>
  <si>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</si>
  <si>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</si>
  <si>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</si>
  <si>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</si>
  <si>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</si>
  <si>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</si>
  <si>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</si>
  <si>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</si>
  <si>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</si>
  <si>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</si>
  <si>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</si>
  <si>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</si>
  <si>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</si>
  <si>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</si>
  <si>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</si>
  <si>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</si>
  <si>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</si>
  <si>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</si>
  <si>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</si>
  <si>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</si>
  <si>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</si>
  <si>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</si>
  <si>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</si>
  <si>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</si>
  <si>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</si>
  <si>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</si>
  <si>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</si>
  <si>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</si>
  <si>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</si>
  <si>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</si>
  <si>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</si>
  <si>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</si>
  <si>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</si>
  <si>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</si>
  <si>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</si>
  <si>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</si>
  <si>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</si>
  <si>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</si>
  <si>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</si>
  <si>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</si>
  <si>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</si>
  <si>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</si>
  <si>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</si>
  <si>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</si>
  <si>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</si>
  <si>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</si>
  <si>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</si>
  <si>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</si>
  <si>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</si>
  <si>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</si>
  <si>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</si>
  <si>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</si>
  <si>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</si>
  <si>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</si>
  <si>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</si>
  <si>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</si>
  <si>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</si>
  <si>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</si>
  <si>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</si>
  <si>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</si>
  <si>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</si>
  <si>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</si>
  <si>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</si>
  <si>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</si>
  <si>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</si>
  <si>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</si>
  <si>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</si>
  <si>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</si>
  <si>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</si>
  <si>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</si>
  <si>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</si>
  <si>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</si>
  <si>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</si>
  <si>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</si>
  <si>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</si>
  <si>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</si>
  <si>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</si>
  <si>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</si>
  <si>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</si>
  <si>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</si>
  <si>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</si>
  <si>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</si>
  <si>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</si>
  <si>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</si>
  <si>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</si>
  <si>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</si>
  <si>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</si>
  <si>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</si>
  <si>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</si>
  <si>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</si>
  <si>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</si>
  <si>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</si>
  <si>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</si>
  <si>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</si>
  <si>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</si>
  <si>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</si>
  <si>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</si>
  <si>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</si>
  <si>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</si>
  <si>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</si>
  <si>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</si>
  <si>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</si>
  <si>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</si>
  <si>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</si>
  <si>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</si>
  <si>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</si>
  <si>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</si>
  <si>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</si>
  <si>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</si>
  <si>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</si>
  <si>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</si>
  <si>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</si>
  <si>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</si>
  <si>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</si>
  <si>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</si>
  <si>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</si>
  <si>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</si>
  <si>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</si>
  <si>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</si>
  <si>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</si>
  <si>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</si>
  <si>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</si>
  <si>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</si>
  <si>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</si>
  <si>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</si>
  <si>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</si>
  <si>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</si>
  <si>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</si>
  <si>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</si>
  <si>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</si>
  <si>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</si>
  <si>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</si>
  <si>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</si>
  <si>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</si>
  <si>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</si>
  <si>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</si>
  <si>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</si>
  <si>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</si>
  <si>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</si>
  <si>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</si>
  <si>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</si>
  <si>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</si>
  <si>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</si>
  <si>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</si>
  <si>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</si>
  <si>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</si>
  <si>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</si>
  <si>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</si>
  <si>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</si>
  <si>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</si>
  <si>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</si>
  <si>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</si>
  <si>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</si>
  <si>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</si>
  <si>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</si>
  <si>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</si>
  <si>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</si>
  <si>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</si>
  <si>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</si>
  <si>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</si>
  <si>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</si>
  <si>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</si>
  <si>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</si>
  <si>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</si>
  <si>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</si>
  <si>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</si>
  <si>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</si>
  <si>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</si>
  <si>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</si>
  <si>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</si>
  <si>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</si>
  <si>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</si>
  <si>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</si>
  <si>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</si>
  <si>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</si>
  <si>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</si>
  <si>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</si>
  <si>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</si>
  <si>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</si>
  <si>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</si>
  <si>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</si>
  <si>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</si>
  <si>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</si>
  <si>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</si>
  <si>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</si>
  <si>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</si>
  <si>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</si>
  <si>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</si>
  <si>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</si>
  <si>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</si>
  <si>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</si>
  <si>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</si>
  <si>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</si>
  <si>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</si>
  <si>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</si>
  <si>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</si>
  <si>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</si>
  <si>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</si>
  <si>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</si>
  <si>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</si>
  <si>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</si>
  <si>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</si>
  <si>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</si>
  <si>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</si>
  <si>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</si>
  <si>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</si>
  <si>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</si>
  <si>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</si>
  <si>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</si>
  <si>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</si>
  <si>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</si>
  <si>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</si>
  <si>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</si>
  <si>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</si>
  <si>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</si>
  <si>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</si>
  <si>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</si>
  <si>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</si>
  <si>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</si>
  <si>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</si>
  <si>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</si>
  <si>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</si>
  <si>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</si>
  <si>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</si>
  <si>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</si>
  <si>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</si>
  <si>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</si>
  <si>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</si>
  <si>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</si>
  <si>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</si>
  <si>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</si>
  <si>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</si>
  <si>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</si>
  <si>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</si>
  <si>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</si>
  <si>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</si>
  <si>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</si>
  <si>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</si>
  <si>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</si>
  <si>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</si>
  <si>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</si>
  <si>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</si>
  <si>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</si>
  <si>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</si>
  <si>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</si>
  <si>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</si>
  <si>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</si>
  <si>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</si>
  <si>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</si>
  <si>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</si>
  <si>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</si>
  <si>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</si>
  <si>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</si>
  <si>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</si>
  <si>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</si>
  <si>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</si>
  <si>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</si>
  <si>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</si>
  <si>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</si>
  <si>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</si>
  <si>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</si>
  <si>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</si>
  <si>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</si>
  <si>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</si>
  <si>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</si>
  <si>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</si>
  <si>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</si>
  <si>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</si>
  <si>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</si>
  <si>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</si>
  <si>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</si>
  <si>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</si>
  <si>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</si>
  <si>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</si>
  <si>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</si>
  <si>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</si>
  <si>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</si>
  <si>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</si>
  <si>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</si>
  <si>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</si>
  <si>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</si>
  <si>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</si>
  <si>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</si>
  <si>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</si>
  <si>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</si>
  <si>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</si>
  <si>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</si>
  <si>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</si>
  <si>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</si>
  <si>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</si>
  <si>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</si>
  <si>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</si>
  <si>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</si>
  <si>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</si>
  <si>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</si>
  <si>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</si>
  <si>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</si>
  <si>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</si>
  <si>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</si>
  <si>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</si>
  <si>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</si>
  <si>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</si>
  <si>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</si>
  <si>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</si>
  <si>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</si>
  <si>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</si>
  <si>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</si>
  <si>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</si>
  <si>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</si>
  <si>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</si>
  <si>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</si>
  <si>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</si>
  <si>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</si>
  <si>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</si>
  <si>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</si>
  <si>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</si>
  <si>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</si>
  <si>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</si>
  <si>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</si>
  <si>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</si>
  <si>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</si>
  <si>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</si>
  <si>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</si>
  <si>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</si>
  <si>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</si>
  <si>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</si>
  <si>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</si>
  <si>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</si>
  <si>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</si>
  <si>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</si>
  <si>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</si>
  <si>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</si>
  <si>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</si>
  <si>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</si>
  <si>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</si>
  <si>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</si>
  <si>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</si>
  <si>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</si>
  <si>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</si>
  <si>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</si>
  <si>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</si>
  <si>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</si>
  <si>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</si>
  <si>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</si>
  <si>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</si>
  <si>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</si>
  <si>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</si>
  <si>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</si>
  <si>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</si>
  <si>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</si>
  <si>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</si>
  <si>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</si>
  <si>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</si>
  <si>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</si>
  <si>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</si>
  <si>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</si>
  <si>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</si>
  <si>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</si>
  <si>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</si>
  <si>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</si>
  <si>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</si>
  <si>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</si>
  <si>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</si>
  <si>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</si>
  <si>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</si>
  <si>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</si>
  <si>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</si>
  <si>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</si>
  <si>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</si>
  <si>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</si>
  <si>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</si>
  <si>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</si>
  <si>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</si>
  <si>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</si>
  <si>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</si>
  <si>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</si>
  <si>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</si>
  <si>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</si>
  <si>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</si>
  <si>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</si>
  <si>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</si>
  <si>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</si>
  <si>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</si>
  <si>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</si>
  <si>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</si>
  <si>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</si>
  <si>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</si>
  <si>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</si>
  <si>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</si>
  <si>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</si>
  <si>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</si>
  <si>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</si>
  <si>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</si>
  <si>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</si>
  <si>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</si>
  <si>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</si>
  <si>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</si>
  <si>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</si>
  <si>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</si>
  <si>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</si>
  <si>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</si>
  <si>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</si>
  <si>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</si>
  <si>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</si>
  <si>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</si>
  <si>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</si>
  <si>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</si>
  <si>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</si>
  <si>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</si>
  <si>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</si>
  <si>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</si>
  <si>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</si>
  <si>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</si>
  <si>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</si>
  <si>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</si>
  <si>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</si>
  <si>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</si>
  <si>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</si>
  <si>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</si>
  <si>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</si>
  <si>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</si>
  <si>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</si>
  <si>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</si>
  <si>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</si>
  <si>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</si>
  <si>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</si>
  <si>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</si>
  <si>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</si>
  <si>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</si>
  <si>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</si>
  <si>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</si>
  <si>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</si>
  <si>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</si>
  <si>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</si>
  <si>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</si>
  <si>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</si>
  <si>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</si>
  <si>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</si>
  <si>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</si>
  <si>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</si>
  <si>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</si>
  <si>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</si>
  <si>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</si>
  <si>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</si>
  <si>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</si>
  <si>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</si>
  <si>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</si>
  <si>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</si>
  <si>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</si>
  <si>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</si>
  <si>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</si>
  <si>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</si>
  <si>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</si>
  <si>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</si>
  <si>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</si>
  <si>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</si>
  <si>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</si>
  <si>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</si>
  <si>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</si>
  <si>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</si>
  <si>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</si>
  <si>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</si>
  <si>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</si>
  <si>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</si>
  <si>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</si>
  <si>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</si>
  <si>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</si>
  <si>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</si>
  <si>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</si>
  <si>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</si>
  <si>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</si>
  <si>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</si>
  <si>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</si>
  <si>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</si>
  <si>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</si>
  <si>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</si>
  <si>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</si>
  <si>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</si>
  <si>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</si>
  <si>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</si>
  <si>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</si>
  <si>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</si>
  <si>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</si>
  <si>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</si>
  <si>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</si>
  <si>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</si>
  <si>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</si>
  <si>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</si>
  <si>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</si>
  <si>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</si>
  <si>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</si>
  <si>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</si>
  <si>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</si>
  <si>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</si>
  <si>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</si>
  <si>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</si>
  <si>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</si>
  <si>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</si>
  <si>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</si>
  <si>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</si>
  <si>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</si>
  <si>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</si>
  <si>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</si>
  <si>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</si>
  <si>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</si>
  <si>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</si>
  <si>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</si>
  <si>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</si>
  <si>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</si>
  <si>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</si>
  <si>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</si>
  <si>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</si>
  <si>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</si>
  <si>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</si>
  <si>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</si>
  <si>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</si>
  <si>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</si>
  <si>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</si>
  <si>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</si>
  <si>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</si>
  <si>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</si>
  <si>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</si>
  <si>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</si>
  <si>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</si>
  <si>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</si>
  <si>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</si>
  <si>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</si>
  <si>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</si>
  <si>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</si>
  <si>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</si>
  <si>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</si>
  <si>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</si>
  <si>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</si>
  <si>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</si>
  <si>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</si>
  <si>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</si>
  <si>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</si>
  <si>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</si>
  <si>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</si>
  <si>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</si>
  <si>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</si>
  <si>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</si>
  <si>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</si>
  <si>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</si>
  <si>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</si>
  <si>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</si>
  <si>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</si>
  <si>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</si>
  <si>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</si>
  <si>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</si>
  <si>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</si>
  <si>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</si>
  <si>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</si>
  <si>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</si>
  <si>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</si>
  <si>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</si>
  <si>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</si>
  <si>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</si>
  <si>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</si>
  <si>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</si>
  <si>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</si>
  <si>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</si>
  <si>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</si>
  <si>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</si>
  <si>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</si>
  <si>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</si>
  <si>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</si>
  <si>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</si>
  <si>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</si>
  <si>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</si>
  <si>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</si>
  <si>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</si>
  <si>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</si>
  <si>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</si>
  <si>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</si>
  <si>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</si>
  <si>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</si>
  <si>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</si>
  <si>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</si>
  <si>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</si>
  <si>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</si>
  <si>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</si>
  <si>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</si>
  <si>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</si>
  <si>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</si>
  <si>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</si>
  <si>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</si>
  <si>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</si>
  <si>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</si>
  <si>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</si>
  <si>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</si>
  <si>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</si>
  <si>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</si>
  <si>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</si>
  <si>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</si>
  <si>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</si>
  <si>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</si>
  <si>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</si>
  <si>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</si>
  <si>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</si>
  <si>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</si>
  <si>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</si>
  <si>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</si>
  <si>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</si>
  <si>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</si>
  <si>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</si>
  <si>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</si>
  <si>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</si>
  <si>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</si>
  <si>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</si>
  <si>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</si>
  <si>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</si>
  <si>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</si>
  <si>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</si>
  <si>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</si>
  <si>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</si>
  <si>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</si>
  <si>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</si>
  <si>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</si>
  <si>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</si>
  <si>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</si>
  <si>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</si>
  <si>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</si>
  <si>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</si>
  <si>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</si>
  <si>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</si>
  <si>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</si>
  <si>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</si>
  <si>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</si>
  <si>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</si>
  <si>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</si>
  <si>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</si>
  <si>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</si>
  <si>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</si>
  <si>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</si>
  <si>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</si>
  <si>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</si>
  <si>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</si>
  <si>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</si>
  <si>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</si>
  <si>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</si>
  <si>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</si>
  <si>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</si>
  <si>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</si>
  <si>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</si>
  <si>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</si>
  <si>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</si>
  <si>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</si>
  <si>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</si>
  <si>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</si>
  <si>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</si>
  <si>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</si>
  <si>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</si>
  <si>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</si>
  <si>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</si>
  <si>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</si>
  <si>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</si>
  <si>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</si>
  <si>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</si>
  <si>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</si>
  <si>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</si>
  <si>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</si>
  <si>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</si>
  <si>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</si>
  <si>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</si>
  <si>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</si>
  <si>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</si>
  <si>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</si>
  <si>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</si>
  <si>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</si>
  <si>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</si>
  <si>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</si>
  <si>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</si>
  <si>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</si>
  <si>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</si>
  <si>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</si>
  <si>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</si>
  <si>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</si>
  <si>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</si>
  <si>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</si>
  <si>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</si>
  <si>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</si>
  <si>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</si>
  <si>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</si>
  <si>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</si>
  <si>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</si>
  <si>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</si>
  <si>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</si>
  <si>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</si>
  <si>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</si>
  <si>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</si>
  <si>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</si>
  <si>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</si>
  <si>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</si>
  <si>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</si>
  <si>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</si>
  <si>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</si>
  <si>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</si>
  <si>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</si>
  <si>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</si>
  <si>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</si>
  <si>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</si>
  <si>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</si>
  <si>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</si>
  <si>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</si>
  <si>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</si>
  <si>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</si>
  <si>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</si>
  <si>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</si>
  <si>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</si>
  <si>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</si>
  <si>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</si>
  <si>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</si>
  <si>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</si>
  <si>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</si>
  <si>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</si>
  <si>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</si>
  <si>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</si>
  <si>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</si>
  <si>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</si>
  <si>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</si>
  <si>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</si>
  <si>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</si>
  <si>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</si>
  <si>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</si>
  <si>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</si>
  <si>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</si>
  <si>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</si>
  <si>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</si>
  <si>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</si>
  <si>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</si>
  <si>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</si>
  <si>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</si>
  <si>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</si>
  <si>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</si>
  <si>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</si>
  <si>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</si>
  <si>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</si>
  <si>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</si>
  <si>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</si>
  <si>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</si>
  <si>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</si>
  <si>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</si>
  <si>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</si>
  <si>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</si>
  <si>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</si>
  <si>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</si>
  <si>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</si>
  <si>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</si>
  <si>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</si>
  <si>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</si>
  <si>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</si>
  <si>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</si>
  <si>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</si>
  <si>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</si>
  <si>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</si>
  <si>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</si>
  <si>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</si>
  <si>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</si>
  <si>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</si>
  <si>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</si>
  <si>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</si>
  <si>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</si>
  <si>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</si>
  <si>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</si>
  <si>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</si>
  <si>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</si>
  <si>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</si>
  <si>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</si>
  <si>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</si>
  <si>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</si>
  <si>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</si>
  <si>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</si>
  <si>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</si>
  <si>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</si>
  <si>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</si>
  <si>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</si>
  <si>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</si>
  <si>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</si>
  <si>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</si>
  <si>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</si>
  <si>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</si>
  <si>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</si>
  <si>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</si>
  <si>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</si>
  <si>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</si>
  <si>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</si>
  <si>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</si>
  <si>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</si>
  <si>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</si>
  <si>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</si>
  <si>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</si>
  <si>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</si>
  <si>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</si>
  <si>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</si>
  <si>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</si>
  <si>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</si>
  <si>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</si>
  <si>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</si>
  <si>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</si>
  <si>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</si>
  <si>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</si>
  <si>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</si>
  <si>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</si>
  <si>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</si>
  <si>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</si>
  <si>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</si>
  <si>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</si>
  <si>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</si>
  <si>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</si>
  <si>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</si>
  <si>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</si>
  <si>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</si>
  <si>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</si>
  <si>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</si>
  <si>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</si>
  <si>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</si>
  <si>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</si>
  <si>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</si>
  <si>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</si>
  <si>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</si>
  <si>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</si>
  <si>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</si>
  <si>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</si>
  <si>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</si>
  <si>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</si>
  <si>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</si>
  <si>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</si>
  <si>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</si>
  <si>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</si>
  <si>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</si>
  <si>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</si>
  <si>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</si>
  <si>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</si>
  <si>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</si>
  <si>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</si>
  <si>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</si>
  <si>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</si>
  <si>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</si>
  <si>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</si>
  <si>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</si>
  <si>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</si>
  <si>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</si>
  <si>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</si>
  <si>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</si>
  <si>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</si>
  <si>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</si>
  <si>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</si>
  <si>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</si>
  <si>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</si>
  <si>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</si>
  <si>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</si>
  <si>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</si>
  <si>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</si>
  <si>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</si>
  <si>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</si>
  <si>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</si>
  <si>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</si>
  <si>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</si>
  <si>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</si>
  <si>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</si>
  <si>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</si>
  <si>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</si>
  <si>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</si>
  <si>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</si>
  <si>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</si>
  <si>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</si>
  <si>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</si>
  <si>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</si>
  <si>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</si>
  <si>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</si>
  <si>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</si>
  <si>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</si>
  <si>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</si>
  <si>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</si>
  <si>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</si>
  <si>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</si>
  <si>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</si>
  <si>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</si>
  <si>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</si>
  <si>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</si>
  <si>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</si>
  <si>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</si>
  <si>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</si>
  <si>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</si>
  <si>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</si>
  <si>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</si>
  <si>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</si>
  <si>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</si>
  <si>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</si>
  <si>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</si>
  <si>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</si>
  <si>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</si>
  <si>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</si>
  <si>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</si>
  <si>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</si>
  <si>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</si>
  <si>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</si>
  <si>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</si>
  <si>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</si>
  <si>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</si>
  <si>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</si>
  <si>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</si>
  <si>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</si>
  <si>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</si>
  <si>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</si>
  <si>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</si>
  <si>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</si>
  <si>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</si>
  <si>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</si>
  <si>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</si>
  <si>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</si>
  <si>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</si>
  <si>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</si>
  <si>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</si>
  <si>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</si>
  <si>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</si>
  <si>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</si>
  <si>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</si>
  <si>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</si>
  <si>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</si>
  <si>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</si>
  <si>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</si>
  <si>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</si>
  <si>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</si>
  <si>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</si>
  <si>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</si>
  <si>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</si>
  <si>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</si>
  <si>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</si>
  <si>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</si>
  <si>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</si>
  <si>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</si>
  <si>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</si>
  <si>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</si>
  <si>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</si>
  <si>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</si>
  <si>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</si>
  <si>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</si>
  <si>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</si>
  <si>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</si>
  <si>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</si>
  <si>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</si>
  <si>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</si>
  <si>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</si>
  <si>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</si>
  <si>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</si>
  <si>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</si>
  <si>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</si>
  <si>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</si>
  <si>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</si>
  <si>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</si>
  <si>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</si>
  <si>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</si>
  <si>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</si>
  <si>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</si>
  <si>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</si>
  <si>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</si>
  <si>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</si>
  <si>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</si>
  <si>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</si>
  <si>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</si>
  <si>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</si>
  <si>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</si>
  <si>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</si>
  <si>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</si>
  <si>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</si>
  <si>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</si>
  <si>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</si>
  <si>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</si>
  <si>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</si>
  <si>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</si>
  <si>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</si>
  <si>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</si>
  <si>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</si>
  <si>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</si>
  <si>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</si>
  <si>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</si>
  <si>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</si>
  <si>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</si>
  <si>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</si>
  <si>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</si>
  <si>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</si>
  <si>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</si>
  <si>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</si>
  <si>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</si>
  <si>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</si>
  <si>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</si>
  <si>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</si>
  <si>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</si>
  <si>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</si>
  <si>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</si>
  <si>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</si>
  <si>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</si>
  <si>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</si>
  <si>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</si>
  <si>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</si>
  <si>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</si>
  <si>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</si>
  <si>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</si>
  <si>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</si>
  <si>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</si>
  <si>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</si>
  <si>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</si>
  <si>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</si>
  <si>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</si>
  <si>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</si>
  <si>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</si>
  <si>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</si>
  <si>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</si>
  <si>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</si>
  <si>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</si>
  <si>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</si>
  <si>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</si>
  <si>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</si>
  <si>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</si>
  <si>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</si>
  <si>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</si>
  <si>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</si>
  <si>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</si>
  <si>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</si>
  <si>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</si>
  <si>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</si>
  <si>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</si>
  <si>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</si>
  <si>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</si>
  <si>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</si>
  <si>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</si>
  <si>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</si>
  <si>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</si>
  <si>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</si>
  <si>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</si>
  <si>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</si>
  <si>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</si>
  <si>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</si>
  <si>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</si>
  <si>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</si>
  <si>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</si>
  <si>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</si>
  <si>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</si>
  <si>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</si>
  <si>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</si>
  <si>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</si>
  <si>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</si>
  <si>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</si>
  <si>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</si>
  <si>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</si>
  <si>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</si>
  <si>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</si>
  <si>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</si>
  <si>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</si>
  <si>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</si>
  <si>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</si>
  <si>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</si>
  <si>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</si>
  <si>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</si>
  <si>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</si>
  <si>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</si>
  <si>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</si>
  <si>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</si>
  <si>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</si>
  <si>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</si>
  <si>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</si>
  <si>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</si>
  <si>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</si>
  <si>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</si>
  <si>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</si>
  <si>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</si>
  <si>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</si>
  <si>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</si>
  <si>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</si>
  <si>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</si>
  <si>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</si>
  <si>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</si>
  <si>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</si>
  <si>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</si>
  <si>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</si>
  <si>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</si>
  <si>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</si>
  <si>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</si>
  <si>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</si>
  <si>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</si>
  <si>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</si>
  <si>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</si>
  <si>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</si>
  <si>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</si>
  <si>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</si>
  <si>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</si>
  <si>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</si>
  <si>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</si>
  <si>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</si>
  <si>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</si>
  <si>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</si>
  <si>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</si>
  <si>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</si>
  <si>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</si>
  <si>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</si>
  <si>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</si>
  <si>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</si>
  <si>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</si>
  <si>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</si>
  <si>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</si>
  <si>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</si>
  <si>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</si>
  <si>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</si>
  <si>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</si>
  <si>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</si>
  <si>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</si>
  <si>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</si>
  <si>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</si>
  <si>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</si>
  <si>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</si>
  <si>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</si>
  <si>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</si>
  <si>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</si>
  <si>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</si>
  <si>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</si>
  <si>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</si>
  <si>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</si>
  <si>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</si>
  <si>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</si>
  <si>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</si>
  <si>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</si>
  <si>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</si>
  <si>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</si>
  <si>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</si>
  <si>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</si>
  <si>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</si>
  <si>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</si>
  <si>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</si>
  <si>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</si>
  <si>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</si>
  <si>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</si>
  <si>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</si>
  <si>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</si>
  <si>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</si>
  <si>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</si>
  <si>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</si>
  <si>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</si>
  <si>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</si>
  <si>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</si>
  <si>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</si>
  <si>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</si>
  <si>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</si>
  <si>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</si>
  <si>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</si>
  <si>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</si>
  <si>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</si>
  <si>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</si>
  <si>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</si>
  <si>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</si>
  <si>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</si>
  <si>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</si>
  <si>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</si>
  <si>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</si>
  <si>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</si>
  <si>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</si>
  <si>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</si>
  <si>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</si>
  <si>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</si>
  <si>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</si>
  <si>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</si>
  <si>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</si>
  <si>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</si>
  <si>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</si>
  <si>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</si>
  <si>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</si>
  <si>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</si>
  <si>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</si>
  <si>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</si>
  <si>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</si>
  <si>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</si>
  <si>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</si>
  <si>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</si>
  <si>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</si>
  <si>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</si>
  <si>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</si>
  <si>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</si>
  <si>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</si>
  <si>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</si>
  <si>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</si>
  <si>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</si>
  <si>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</si>
  <si>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</si>
  <si>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</si>
  <si>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</si>
  <si>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</si>
  <si>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</si>
  <si>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</si>
  <si>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</si>
  <si>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</si>
  <si>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</si>
  <si>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</si>
  <si>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</si>
  <si>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</si>
  <si>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</si>
  <si>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</si>
  <si>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</si>
  <si>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</si>
  <si>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</si>
  <si>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</si>
  <si>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</si>
  <si>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</si>
  <si>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</si>
  <si>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</si>
  <si>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</si>
  <si>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</si>
  <si>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</si>
  <si>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</si>
  <si>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</si>
  <si>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</si>
  <si>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</si>
  <si>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</si>
  <si>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</si>
  <si>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</si>
  <si>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</si>
  <si>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</si>
  <si>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</si>
  <si>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</si>
  <si>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</si>
  <si>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</si>
  <si>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</si>
  <si>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</si>
  <si>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</si>
  <si>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</si>
  <si>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</si>
  <si>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</si>
  <si>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</si>
  <si>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</si>
  <si>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</si>
  <si>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</si>
  <si>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</si>
  <si>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</si>
  <si>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</si>
  <si>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</si>
  <si>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</si>
  <si>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</si>
  <si>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</si>
  <si>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</si>
  <si>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</si>
  <si>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</si>
  <si>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</si>
  <si>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</si>
  <si>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</si>
  <si>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</si>
  <si>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</si>
  <si>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</si>
  <si>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</si>
  <si>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</si>
  <si>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</si>
  <si>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</si>
  <si>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</si>
  <si>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</si>
  <si>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</si>
  <si>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</si>
  <si>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</si>
  <si>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</si>
  <si>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</si>
  <si>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</si>
  <si>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</si>
  <si>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</si>
  <si>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</si>
  <si>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</si>
  <si>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</si>
  <si>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</si>
  <si>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</si>
  <si>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</si>
  <si>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</si>
  <si>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</si>
  <si>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</si>
  <si>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</si>
  <si>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</si>
  <si>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</si>
  <si>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</si>
  <si>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</si>
  <si>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</si>
  <si>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</si>
  <si>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</si>
  <si>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</si>
  <si>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</si>
  <si>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</si>
  <si>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</si>
  <si>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</si>
  <si>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</si>
  <si>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</si>
  <si>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</si>
  <si>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</si>
  <si>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</si>
  <si>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</si>
  <si>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</si>
  <si>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</si>
  <si>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</si>
  <si>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</si>
  <si>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</si>
  <si>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</si>
  <si>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</si>
  <si>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</si>
  <si>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</si>
  <si>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</si>
  <si>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</si>
  <si>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</si>
  <si>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</si>
  <si>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</si>
  <si>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</si>
  <si>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</si>
  <si>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</si>
  <si>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</si>
  <si>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</si>
  <si>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</si>
  <si>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</si>
  <si>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</si>
  <si>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</si>
  <si>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</si>
  <si>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</si>
  <si>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</si>
  <si>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</si>
  <si>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</si>
  <si>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</si>
  <si>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</si>
  <si>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</si>
  <si>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</si>
  <si>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</si>
  <si>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</si>
  <si>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</si>
  <si>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</si>
  <si>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</si>
  <si>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</si>
  <si>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</si>
  <si>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</si>
  <si>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</si>
  <si>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</si>
  <si>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</si>
  <si>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</si>
  <si>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</si>
  <si>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</si>
  <si>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</si>
  <si>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</si>
  <si>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</si>
  <si>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</si>
  <si>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</si>
  <si>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</si>
  <si>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</si>
  <si>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</si>
  <si>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</si>
  <si>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</si>
  <si>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</si>
  <si>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</si>
  <si>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</si>
  <si>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</si>
  <si>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</si>
  <si>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</si>
  <si>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</si>
  <si>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</si>
  <si>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</si>
  <si>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</si>
  <si>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</si>
  <si>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</si>
  <si>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</si>
  <si>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</si>
  <si>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</si>
  <si>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</si>
  <si>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</si>
  <si>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</si>
  <si>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</si>
  <si>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</si>
  <si>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</si>
  <si>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</si>
  <si>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</si>
  <si>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</si>
  <si>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</si>
  <si>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</si>
  <si>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</si>
  <si>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</si>
  <si>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</si>
  <si>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</si>
  <si>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</si>
  <si>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</si>
  <si>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</si>
  <si>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</si>
  <si>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</si>
  <si>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</si>
  <si>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</si>
  <si>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</si>
  <si>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</si>
  <si>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</si>
  <si>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</si>
  <si>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</si>
  <si>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</si>
  <si>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</si>
  <si>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</si>
  <si>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</si>
  <si>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</si>
  <si>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</si>
  <si>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</si>
  <si>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</si>
  <si>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</si>
  <si>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</si>
  <si>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</si>
  <si>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</si>
  <si>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</si>
  <si>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</si>
  <si>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</si>
  <si>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</si>
  <si>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</si>
  <si>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</si>
  <si>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</si>
  <si>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</si>
  <si>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</si>
  <si>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</si>
  <si>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</si>
  <si>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</si>
  <si>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</si>
  <si>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</si>
  <si>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</si>
  <si>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</si>
  <si>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</si>
  <si>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</si>
  <si>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</si>
  <si>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</si>
  <si>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</si>
  <si>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</si>
  <si>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</si>
  <si>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</si>
  <si>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</si>
  <si>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</si>
  <si>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</si>
  <si>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</si>
  <si>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</si>
  <si>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</si>
  <si>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</si>
  <si>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</si>
  <si>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</si>
  <si>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</si>
  <si>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</si>
  <si>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</si>
  <si>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</si>
  <si>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</si>
  <si>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</si>
  <si>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</si>
  <si>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</si>
  <si>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</si>
  <si>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</si>
  <si>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</si>
  <si>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</si>
  <si>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</si>
  <si>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</si>
  <si>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</si>
  <si>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</si>
  <si>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</si>
  <si>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</si>
  <si>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</si>
  <si>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</si>
  <si>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</si>
  <si>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</si>
  <si>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</si>
  <si>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</si>
  <si>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</si>
  <si>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</si>
  <si>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</si>
  <si>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</si>
  <si>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</si>
  <si>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</si>
  <si>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</si>
  <si>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</si>
  <si>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</si>
  <si>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</si>
  <si>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</si>
  <si>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</si>
  <si>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</si>
  <si>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</si>
  <si>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</si>
  <si>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</si>
  <si>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</si>
  <si>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</si>
  <si>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</si>
  <si>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</si>
  <si>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</si>
  <si>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</si>
  <si>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</si>
  <si>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</si>
  <si>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</si>
  <si>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</si>
  <si>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</si>
  <si>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</si>
  <si>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</si>
  <si>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</si>
  <si>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</si>
  <si>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</si>
  <si>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</si>
  <si>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</si>
  <si>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</si>
  <si>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</si>
  <si>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</si>
  <si>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</si>
  <si>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</si>
  <si>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</si>
  <si>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</si>
  <si>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</si>
  <si>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</si>
  <si>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</si>
  <si>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</si>
  <si>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</si>
  <si>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</si>
  <si>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</si>
  <si>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</si>
  <si>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</si>
  <si>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</si>
  <si>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</si>
  <si>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</si>
  <si>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</si>
  <si>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</si>
  <si>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</si>
  <si>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</si>
  <si>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</si>
  <si>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</si>
  <si>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</si>
  <si>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</si>
  <si>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</si>
  <si>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</si>
  <si>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</si>
  <si>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</si>
  <si>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</si>
  <si>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</si>
  <si>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</si>
  <si>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</si>
  <si>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</si>
  <si>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</si>
  <si>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</si>
  <si>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</si>
  <si>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</si>
  <si>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</si>
  <si>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</si>
  <si>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</si>
  <si>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</si>
  <si>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</si>
  <si>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</si>
  <si>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</si>
  <si>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</si>
  <si>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</si>
  <si>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</si>
  <si>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</si>
  <si>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</si>
  <si>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</si>
  <si>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</si>
  <si>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</si>
  <si>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</si>
  <si>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</si>
  <si>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</si>
  <si>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</si>
  <si>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</si>
  <si>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</si>
  <si>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</si>
  <si>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</si>
  <si>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</si>
  <si>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</si>
  <si>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</si>
  <si>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</si>
  <si>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</si>
  <si>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</si>
  <si>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</si>
  <si>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</si>
  <si>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</si>
  <si>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</si>
  <si>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</si>
  <si>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</si>
  <si>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</si>
  <si>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</si>
  <si>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</si>
  <si>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</si>
  <si>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</si>
  <si>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</si>
  <si>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</si>
  <si>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</si>
  <si>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</si>
  <si>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</si>
  <si>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</si>
  <si>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</si>
  <si>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</si>
  <si>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</si>
  <si>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</si>
  <si>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</si>
  <si>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</si>
  <si>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</si>
  <si>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</si>
  <si>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</si>
  <si>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</si>
  <si>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</si>
  <si>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</si>
  <si>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</si>
  <si>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</si>
  <si>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</si>
  <si>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</si>
  <si>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</si>
  <si>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</si>
  <si>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</si>
  <si>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</si>
  <si>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</si>
  <si>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</si>
  <si>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</si>
  <si>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</si>
  <si>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</si>
  <si>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</si>
  <si>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</si>
  <si>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</si>
  <si>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</si>
  <si>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</si>
  <si>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</si>
  <si>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</si>
  <si>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</si>
  <si>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</si>
  <si>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</si>
  <si>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</si>
  <si>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</si>
  <si>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</si>
  <si>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</si>
  <si>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</si>
  <si>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</si>
  <si>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</si>
  <si>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</si>
  <si>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</si>
  <si>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</si>
  <si>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</si>
  <si>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</si>
  <si>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</si>
  <si>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</si>
  <si>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</si>
  <si>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</si>
  <si>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</si>
  <si>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</si>
  <si>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</si>
  <si>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</si>
  <si>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</si>
  <si>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</si>
  <si>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</si>
  <si>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</si>
  <si>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</si>
  <si>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</si>
  <si>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</si>
  <si>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</si>
  <si>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</si>
  <si>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</si>
  <si>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</si>
  <si>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</si>
  <si>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</si>
  <si>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</si>
  <si>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</si>
  <si>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</si>
  <si>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</si>
  <si>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</si>
  <si>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</si>
  <si>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</si>
  <si>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</si>
  <si>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</si>
  <si>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</si>
  <si>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</si>
  <si>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</si>
  <si>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</si>
  <si>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</si>
  <si>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</si>
  <si>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</si>
  <si>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</si>
  <si>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</si>
  <si>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</si>
  <si>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</si>
  <si>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</si>
  <si>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</si>
  <si>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</si>
  <si>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</si>
  <si>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</si>
  <si>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</si>
  <si>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</si>
  <si>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</si>
  <si>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</si>
  <si>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</si>
  <si>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</si>
  <si>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</si>
  <si>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</si>
  <si>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</si>
  <si>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</si>
  <si>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</si>
  <si>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</si>
  <si>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</si>
  <si>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</si>
  <si>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</si>
  <si>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</si>
  <si>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</si>
  <si>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</si>
  <si>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</si>
  <si>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</si>
  <si>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</si>
  <si>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</si>
  <si>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</si>
  <si>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</si>
  <si>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</si>
  <si>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</si>
  <si>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</si>
  <si>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</si>
  <si>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</si>
  <si>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</si>
  <si>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</si>
  <si>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</si>
  <si>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</si>
  <si>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</si>
  <si>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</si>
  <si>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</si>
  <si>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</si>
  <si>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</si>
  <si>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</si>
  <si>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</si>
  <si>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</si>
  <si>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</si>
  <si>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</si>
  <si>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</si>
  <si>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</si>
  <si>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</si>
  <si>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</si>
  <si>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</si>
  <si>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</si>
  <si>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</si>
  <si>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</si>
  <si>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</si>
  <si>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</si>
  <si>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</si>
  <si>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</si>
  <si>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</si>
  <si>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</si>
  <si>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</si>
  <si>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</si>
  <si>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</si>
  <si>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</si>
  <si>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</si>
  <si>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</si>
  <si>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</si>
  <si>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</si>
  <si>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</si>
  <si>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</si>
  <si>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</si>
  <si>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</si>
  <si>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</si>
  <si>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</si>
  <si>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</si>
  <si>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</si>
  <si>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</si>
  <si>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</si>
  <si>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</si>
  <si>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</si>
  <si>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</si>
  <si>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</si>
  <si>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</si>
  <si>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</si>
  <si>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</si>
  <si>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</si>
  <si>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</si>
  <si>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</si>
  <si>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</si>
  <si>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</si>
  <si>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</si>
  <si>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</si>
  <si>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</si>
  <si>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</si>
  <si>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</si>
  <si>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</si>
  <si>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</si>
  <si>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</si>
  <si>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</si>
  <si>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</si>
  <si>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</si>
  <si>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</si>
  <si>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</si>
  <si>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</si>
  <si>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</si>
  <si>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</si>
  <si>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</si>
  <si>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</si>
  <si>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</si>
  <si>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</si>
  <si>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</si>
  <si>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</si>
  <si>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</si>
  <si>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</si>
  <si>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</si>
  <si>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</si>
  <si>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</si>
  <si>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</si>
  <si>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</si>
  <si>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</si>
  <si>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</si>
  <si>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</si>
  <si>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</si>
  <si>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</si>
  <si>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</si>
  <si>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</si>
  <si>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</si>
  <si>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</si>
  <si>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</si>
  <si>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</si>
  <si>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</si>
  <si>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</si>
  <si>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</si>
  <si>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</si>
  <si>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</si>
  <si>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</si>
  <si>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</si>
  <si>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</si>
  <si>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</si>
  <si>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</si>
  <si>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</si>
  <si>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</si>
  <si>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</si>
  <si>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</si>
  <si>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</si>
  <si>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</si>
  <si>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</si>
  <si>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</si>
  <si>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</si>
  <si>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</si>
  <si>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</si>
  <si>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</si>
  <si>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</si>
  <si>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</si>
  <si>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</si>
  <si>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</si>
  <si>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</si>
  <si>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</si>
  <si>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</si>
  <si>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</si>
  <si>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</si>
  <si>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</si>
  <si>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</si>
  <si>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</si>
  <si>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</si>
  <si>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</si>
  <si>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</si>
  <si>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</si>
  <si>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</si>
  <si>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</si>
  <si>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</si>
  <si>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</si>
  <si>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</si>
  <si>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</si>
  <si>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</si>
  <si>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</si>
  <si>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</si>
  <si>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</si>
  <si>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</si>
  <si>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</si>
  <si>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</si>
  <si>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</si>
  <si>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</si>
  <si>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</si>
  <si>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</si>
  <si>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</si>
  <si>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</si>
  <si>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</si>
  <si>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</si>
  <si>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</si>
  <si>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</si>
  <si>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</si>
  <si>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</si>
  <si>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</si>
  <si>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</si>
  <si>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</si>
  <si>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</si>
  <si>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</si>
  <si>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</si>
  <si>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</si>
  <si>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</si>
  <si>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</si>
  <si>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</si>
  <si>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</si>
  <si>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</si>
  <si>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</si>
  <si>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</si>
  <si>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</si>
  <si>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</si>
  <si>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</si>
  <si>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</si>
  <si>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</si>
  <si>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</si>
  <si>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</si>
  <si>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</si>
  <si>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</si>
  <si>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</si>
  <si>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</si>
  <si>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</si>
  <si>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</si>
  <si>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</si>
  <si>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</si>
  <si>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</si>
  <si>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</si>
  <si>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</si>
  <si>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</si>
  <si>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</si>
  <si>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</si>
  <si>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</si>
  <si>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</si>
  <si>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</si>
  <si>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</si>
  <si>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</si>
  <si>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</si>
  <si>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</si>
  <si>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</si>
  <si>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</si>
  <si>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</si>
  <si>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</si>
  <si>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</si>
  <si>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</si>
  <si>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</si>
  <si>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</si>
  <si>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</si>
  <si>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</si>
  <si>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</si>
  <si>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</si>
  <si>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</si>
  <si>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</si>
  <si>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</si>
  <si>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</si>
  <si>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</si>
  <si>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</si>
  <si>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</si>
  <si>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</si>
  <si>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</si>
  <si>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</si>
  <si>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</si>
  <si>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</si>
  <si>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</si>
  <si>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</si>
  <si>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</si>
  <si>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</si>
  <si>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</si>
  <si>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</si>
  <si>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</si>
  <si>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</si>
  <si>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</si>
  <si>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</si>
  <si>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</si>
  <si>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</si>
  <si>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</si>
  <si>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</si>
  <si>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</si>
  <si>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</si>
  <si>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</si>
  <si>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</si>
  <si>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</si>
  <si>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</si>
  <si>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</si>
  <si>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</si>
  <si>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</si>
  <si>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</si>
  <si>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</si>
  <si>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</si>
  <si>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</si>
  <si>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</si>
  <si>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</si>
  <si>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</si>
  <si>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</si>
  <si>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</si>
  <si>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</si>
  <si>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</si>
  <si>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</si>
  <si>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</si>
  <si>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</si>
  <si>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</si>
  <si>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</si>
  <si>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</si>
  <si>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</si>
  <si>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</si>
  <si>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</si>
  <si>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</si>
  <si>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</si>
  <si>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</si>
  <si>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</si>
  <si>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</si>
  <si>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</si>
  <si>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</si>
  <si>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</si>
  <si>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</si>
  <si>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</si>
  <si>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</si>
  <si>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</si>
  <si>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</si>
  <si>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</si>
  <si>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</si>
  <si>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</si>
  <si>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</si>
  <si>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</si>
  <si>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</si>
  <si>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</si>
  <si>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</si>
  <si>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</si>
  <si>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</si>
  <si>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</si>
  <si>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</si>
  <si>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</si>
  <si>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</si>
  <si>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</si>
  <si>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</si>
  <si>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</si>
  <si>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</si>
  <si>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</si>
  <si>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</si>
  <si>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</si>
  <si>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</si>
  <si>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</si>
  <si>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</si>
  <si>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</si>
  <si>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</si>
  <si>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</si>
  <si>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</si>
  <si>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</si>
  <si>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</si>
  <si>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</si>
  <si>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</si>
  <si>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</si>
  <si>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</si>
  <si>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</si>
  <si>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</si>
  <si>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</si>
  <si>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</si>
  <si>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</si>
  <si>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</si>
  <si>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</si>
  <si>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</si>
  <si>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</si>
  <si>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</si>
  <si>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</si>
  <si>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</si>
  <si>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</si>
  <si>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</si>
  <si>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</si>
  <si>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</si>
  <si>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</si>
  <si>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</si>
  <si>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</si>
  <si>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</si>
  <si>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</si>
  <si>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</si>
  <si>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</si>
  <si>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</si>
  <si>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</si>
  <si>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</si>
  <si>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</si>
  <si>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</si>
  <si>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</si>
  <si>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</si>
  <si>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</si>
  <si>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</si>
  <si>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</si>
  <si>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</si>
  <si>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</si>
  <si>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</si>
  <si>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</si>
  <si>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</si>
  <si>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</si>
  <si>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</si>
  <si>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</si>
  <si>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</si>
  <si>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</si>
  <si>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</si>
  <si>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</si>
  <si>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</si>
  <si>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</si>
  <si>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</si>
  <si>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</si>
  <si>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</si>
  <si>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</si>
  <si>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</si>
  <si>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</si>
  <si>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</si>
  <si>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</si>
  <si>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</si>
  <si>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</si>
  <si>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</si>
  <si>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</si>
  <si>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</si>
  <si>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</si>
  <si>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</si>
  <si>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</si>
  <si>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</si>
  <si>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</si>
  <si>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</si>
  <si>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</si>
  <si>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</si>
  <si>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</si>
  <si>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</si>
  <si>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</si>
  <si>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</si>
  <si>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</si>
  <si>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</si>
  <si>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</si>
  <si>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</si>
  <si>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</si>
  <si>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</si>
  <si>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</si>
  <si>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</si>
  <si>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</si>
  <si>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</si>
  <si>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</si>
  <si>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</si>
  <si>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</si>
  <si>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</si>
  <si>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</si>
  <si>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</si>
  <si>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</si>
  <si>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</si>
  <si>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</si>
  <si>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</si>
  <si>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</si>
  <si>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</si>
  <si>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</si>
  <si>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</si>
  <si>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</si>
  <si>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</si>
  <si>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</si>
  <si>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</si>
  <si>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</si>
  <si>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</si>
  <si>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</si>
  <si>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</si>
  <si>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</si>
  <si>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</si>
  <si>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</si>
  <si>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</si>
  <si>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</si>
  <si>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</si>
  <si>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</si>
  <si>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</si>
  <si>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</si>
  <si>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</si>
  <si>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</si>
  <si>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</si>
  <si>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</si>
  <si>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</si>
  <si>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</si>
  <si>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</si>
  <si>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</si>
  <si>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</si>
  <si>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</si>
  <si>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</si>
  <si>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</si>
  <si>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</si>
  <si>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</si>
  <si>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</si>
  <si>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</si>
  <si>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</si>
  <si>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</si>
  <si>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</si>
  <si>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</si>
  <si>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</si>
  <si>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</si>
  <si>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</si>
  <si>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</si>
  <si>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</si>
  <si>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</si>
  <si>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</si>
  <si>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</si>
  <si>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</si>
  <si>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</si>
  <si>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</si>
  <si>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</si>
  <si>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</si>
  <si>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</si>
  <si>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</si>
  <si>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</si>
  <si>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</si>
  <si>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</si>
  <si>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</si>
  <si>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</si>
  <si>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</si>
  <si>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</si>
  <si>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</si>
  <si>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</si>
  <si>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</si>
  <si>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</si>
  <si>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</si>
  <si>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</si>
  <si>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</si>
  <si>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</si>
  <si>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</si>
  <si>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</si>
  <si>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</si>
  <si>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</si>
  <si>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</si>
  <si>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</si>
  <si>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</si>
  <si>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</si>
  <si>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</si>
  <si>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</si>
  <si>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</si>
  <si>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</si>
  <si>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</si>
  <si>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</si>
  <si>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</si>
  <si>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</si>
  <si>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</si>
  <si>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</si>
  <si>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</si>
  <si>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</si>
  <si>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</si>
  <si>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</si>
  <si>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</si>
  <si>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</si>
  <si>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</si>
  <si>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</si>
  <si>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</si>
  <si>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</si>
  <si>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</si>
  <si>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</si>
  <si>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</si>
  <si>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</si>
  <si>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</si>
  <si>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</si>
  <si>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</si>
  <si>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</si>
  <si>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</si>
  <si>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</si>
  <si>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</si>
  <si>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</si>
  <si>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</si>
  <si>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</si>
  <si>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</si>
  <si>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</si>
  <si>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</si>
  <si>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</si>
  <si>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</si>
  <si>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</si>
  <si>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</si>
  <si>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</si>
  <si>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</si>
  <si>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</si>
  <si>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</si>
  <si>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</si>
  <si>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</si>
  <si>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</si>
  <si>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</si>
  <si>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</si>
  <si>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</si>
  <si>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</si>
  <si>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</si>
  <si>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</si>
  <si>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</si>
  <si>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</si>
  <si>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</si>
  <si>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</si>
  <si>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</si>
  <si>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</si>
  <si>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</si>
  <si>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</si>
  <si>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</si>
  <si>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</si>
  <si>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</si>
  <si>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</si>
  <si>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</si>
  <si>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</si>
  <si>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</si>
  <si>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</si>
  <si>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</si>
  <si>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</si>
  <si>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</si>
  <si>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</si>
  <si>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</si>
  <si>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</si>
  <si>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</si>
  <si>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</si>
  <si>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</si>
  <si>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</si>
  <si>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</si>
  <si>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</si>
  <si>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</si>
  <si>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</si>
  <si>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</si>
  <si>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</si>
  <si>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</si>
  <si>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</si>
  <si>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</si>
  <si>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</si>
  <si>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</si>
  <si>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</si>
  <si>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</si>
  <si>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</si>
  <si>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</si>
  <si>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</si>
  <si>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</si>
  <si>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</si>
  <si>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</si>
  <si>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</si>
  <si>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</si>
  <si>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</si>
  <si>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</si>
  <si>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</si>
  <si>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</si>
  <si>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</si>
  <si>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</si>
  <si>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</si>
  <si>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</si>
  <si>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</si>
  <si>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</si>
  <si>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</si>
  <si>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</si>
  <si>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</si>
  <si>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</si>
  <si>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</si>
  <si>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</si>
  <si>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</si>
  <si>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</si>
  <si>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</si>
  <si>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</si>
  <si>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</si>
  <si>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</si>
  <si>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</si>
  <si>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</si>
  <si>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</si>
  <si>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</si>
  <si>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</si>
  <si>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</si>
  <si>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</si>
  <si>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</si>
  <si>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</si>
  <si>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</si>
  <si>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</si>
  <si>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</si>
  <si>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</si>
  <si>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</si>
  <si>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</si>
  <si>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</si>
  <si>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</si>
  <si>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</si>
  <si>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</si>
  <si>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</si>
  <si>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</si>
  <si>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</si>
  <si>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</si>
  <si>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</si>
  <si>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</si>
  <si>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</si>
  <si>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</si>
  <si>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</si>
  <si>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</si>
  <si>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</si>
  <si>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</si>
  <si>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</si>
  <si>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</si>
  <si>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</si>
  <si>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</si>
  <si>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</si>
  <si>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</si>
  <si>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</si>
  <si>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</si>
  <si>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</si>
  <si>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</si>
  <si>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</si>
  <si>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</si>
  <si>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</si>
  <si>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</si>
  <si>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</si>
  <si>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</si>
  <si>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</si>
  <si>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</si>
  <si>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</si>
  <si>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</si>
  <si>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</si>
  <si>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</si>
  <si>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</si>
  <si>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</si>
  <si>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</si>
  <si>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</si>
  <si>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</si>
  <si>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</si>
  <si>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</si>
  <si>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</si>
  <si>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</si>
  <si>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</si>
  <si>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</si>
  <si>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</si>
  <si>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</si>
  <si>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</si>
  <si>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</si>
  <si>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</si>
  <si>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</si>
  <si>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</si>
  <si>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</si>
  <si>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</si>
  <si>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</si>
  <si>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</si>
  <si>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</si>
  <si>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</si>
  <si>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</si>
  <si>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</si>
  <si>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</si>
  <si>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</si>
  <si>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</si>
  <si>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</si>
  <si>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</si>
  <si>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</si>
  <si>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</si>
  <si>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</si>
  <si>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</si>
  <si>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</si>
  <si>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</si>
  <si>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</si>
  <si>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</si>
  <si>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</si>
  <si>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</si>
  <si>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</si>
  <si>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</si>
  <si>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</si>
  <si>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</si>
  <si>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</si>
  <si>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</si>
  <si>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</si>
  <si>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</si>
  <si>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</si>
  <si>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</si>
  <si>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</si>
  <si>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</si>
  <si>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</si>
  <si>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</si>
  <si>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</si>
  <si>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</si>
  <si>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</si>
  <si>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</si>
  <si>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</si>
  <si>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</si>
  <si>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</si>
  <si>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</si>
  <si>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</si>
  <si>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</si>
  <si>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</si>
  <si>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</si>
  <si>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</si>
  <si>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</si>
  <si>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</si>
  <si>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</si>
  <si>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</si>
  <si>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</si>
  <si>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</si>
  <si>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</si>
  <si>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</si>
  <si>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</si>
  <si>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</si>
  <si>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</si>
  <si>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</si>
  <si>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</si>
  <si>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</si>
  <si>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</si>
  <si>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</si>
  <si>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</si>
  <si>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</si>
  <si>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</si>
  <si>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</si>
  <si>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</si>
  <si>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</si>
  <si>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</si>
  <si>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</si>
  <si>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</si>
  <si>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</si>
  <si>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</si>
  <si>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</si>
  <si>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</si>
  <si>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</si>
  <si>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</si>
  <si>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</si>
  <si>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</si>
  <si>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</si>
  <si>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</si>
  <si>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</si>
  <si>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</si>
  <si>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</si>
  <si>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</si>
  <si>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</si>
  <si>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</si>
  <si>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</si>
  <si>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</si>
  <si>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</si>
  <si>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</si>
  <si>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</si>
  <si>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</si>
  <si>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</si>
  <si>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</si>
  <si>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</si>
  <si>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</si>
  <si>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</si>
  <si>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</si>
  <si>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</si>
  <si>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</si>
  <si>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</si>
  <si>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</si>
  <si>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</si>
  <si>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</si>
  <si>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</si>
  <si>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</si>
  <si>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</si>
  <si>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</si>
  <si>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</si>
  <si>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</si>
  <si>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</si>
  <si>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</si>
  <si>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</si>
  <si>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</si>
  <si>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</si>
  <si>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</si>
  <si>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</si>
  <si>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</si>
  <si>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</si>
  <si>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</si>
  <si>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</si>
  <si>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</si>
  <si>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</si>
  <si>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</si>
  <si>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</si>
  <si>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</si>
  <si>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</si>
  <si>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</si>
  <si>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</si>
  <si>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</si>
  <si>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</si>
  <si>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</si>
  <si>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</si>
  <si>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</si>
  <si>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</si>
  <si>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</si>
  <si>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</si>
  <si>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</si>
  <si>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</si>
  <si>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</si>
  <si>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</si>
  <si>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</si>
  <si>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</si>
  <si>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</si>
  <si>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</si>
  <si>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</si>
  <si>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</si>
  <si>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</si>
  <si>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</si>
  <si>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</si>
  <si>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</si>
  <si>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</si>
  <si>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</si>
  <si>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</si>
  <si>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</si>
  <si>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</si>
  <si>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</si>
  <si>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</si>
  <si>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</si>
  <si>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</si>
  <si>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</si>
  <si>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</si>
  <si>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</si>
  <si>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</si>
  <si>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</si>
  <si>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</si>
  <si>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</si>
  <si>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</si>
  <si>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</si>
  <si>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</si>
  <si>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</si>
  <si>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</si>
  <si>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</si>
  <si>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</si>
  <si>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</si>
  <si>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</si>
  <si>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</si>
  <si>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</si>
  <si>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</si>
  <si>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</si>
  <si>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</si>
  <si>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</si>
  <si>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</si>
  <si>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</si>
  <si>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</si>
  <si>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</si>
  <si>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</si>
  <si>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</si>
  <si>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</si>
  <si>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</si>
  <si>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</si>
  <si>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</si>
  <si>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</si>
  <si>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</si>
  <si>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</si>
  <si>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</si>
  <si>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</si>
  <si>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</si>
  <si>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</si>
  <si>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</si>
  <si>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</si>
  <si>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</si>
  <si>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</si>
  <si>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</si>
  <si>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</si>
  <si>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</si>
  <si>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</si>
  <si>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</si>
  <si>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</si>
  <si>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</si>
  <si>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</si>
  <si>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</si>
  <si>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</si>
  <si>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</si>
  <si>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</si>
  <si>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</si>
  <si>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</si>
  <si>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</si>
  <si>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</si>
  <si>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</si>
  <si>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</si>
  <si>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</si>
  <si>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</si>
  <si>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</si>
  <si>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</si>
  <si>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</si>
  <si>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</si>
  <si>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</si>
  <si>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</si>
  <si>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</si>
  <si>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</si>
  <si>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</si>
  <si>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</si>
  <si>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</si>
  <si>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</si>
  <si>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</si>
  <si>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</si>
  <si>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</si>
  <si>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</si>
  <si>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</si>
  <si>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</si>
  <si>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</si>
  <si>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</si>
  <si>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</si>
  <si>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</si>
  <si>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</si>
  <si>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</si>
  <si>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</si>
  <si>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</si>
  <si>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</si>
  <si>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</si>
  <si>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</si>
  <si>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</si>
  <si>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</si>
  <si>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</si>
  <si>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</si>
  <si>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</si>
  <si>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</si>
  <si>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</si>
  <si>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</si>
  <si>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</si>
  <si>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</si>
  <si>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</si>
  <si>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</si>
  <si>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</si>
  <si>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</si>
  <si>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</si>
  <si>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</si>
  <si>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</si>
  <si>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</si>
  <si>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</si>
  <si>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</si>
  <si>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</si>
  <si>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</si>
  <si>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</si>
  <si>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</si>
  <si>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</si>
  <si>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</si>
  <si>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</si>
  <si>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</si>
  <si>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</si>
  <si>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</si>
  <si>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</si>
  <si>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</si>
  <si>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</si>
  <si>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</si>
  <si>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</si>
  <si>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</si>
  <si>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</si>
  <si>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</si>
  <si>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</si>
  <si>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</si>
  <si>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</si>
  <si>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</si>
  <si>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</si>
  <si>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</si>
  <si>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</si>
  <si>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</si>
  <si>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</si>
  <si>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</si>
  <si>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</si>
  <si>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</si>
  <si>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</si>
  <si>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</si>
  <si>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</si>
  <si>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</si>
  <si>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</si>
  <si>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</si>
  <si>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</si>
  <si>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</si>
  <si>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</si>
  <si>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</si>
  <si>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</si>
  <si>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</si>
  <si>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</si>
  <si>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</si>
  <si>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</si>
  <si>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</si>
  <si>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</si>
  <si>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</si>
  <si>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</si>
  <si>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</si>
  <si>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</si>
  <si>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</si>
  <si>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</si>
  <si>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</si>
  <si>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</si>
  <si>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</si>
  <si>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</si>
  <si>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</si>
  <si>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</si>
  <si>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</si>
  <si>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</si>
  <si>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</si>
  <si>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</si>
  <si>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</si>
  <si>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</si>
  <si>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</si>
  <si>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</si>
  <si>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</si>
  <si>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</si>
  <si>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</si>
  <si>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</si>
  <si>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</si>
  <si>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</si>
  <si>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</si>
  <si>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</si>
  <si>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</si>
  <si>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</si>
  <si>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</si>
  <si>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</si>
  <si>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</si>
  <si>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</si>
  <si>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</si>
  <si>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</si>
  <si>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</si>
  <si>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</si>
  <si>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</si>
  <si>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</si>
  <si>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</si>
  <si>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</si>
  <si>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</si>
  <si>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</si>
  <si>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</si>
  <si>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</si>
  <si>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</si>
  <si>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</si>
  <si>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</si>
  <si>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</si>
  <si>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</si>
  <si>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</si>
  <si>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</si>
  <si>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</si>
  <si>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</si>
  <si>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</si>
  <si>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</si>
  <si>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</si>
  <si>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</si>
  <si>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</si>
  <si>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</si>
  <si>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</si>
  <si>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</si>
  <si>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</si>
  <si>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</si>
  <si>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</si>
  <si>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</si>
  <si>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</si>
  <si>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</si>
  <si>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</si>
  <si>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</si>
  <si>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</si>
  <si>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</si>
  <si>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</si>
  <si>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</si>
  <si>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</si>
  <si>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</si>
  <si>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</si>
  <si>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</si>
  <si>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</si>
  <si>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</si>
  <si>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</si>
  <si>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</si>
  <si>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</si>
  <si>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</si>
  <si>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</si>
  <si>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</si>
  <si>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</si>
  <si>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</si>
  <si>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</si>
  <si>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</si>
  <si>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</si>
  <si>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</si>
  <si>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</si>
  <si>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</si>
  <si>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</si>
  <si>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</si>
  <si>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</si>
  <si>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</si>
  <si>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</si>
  <si>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</si>
  <si>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</si>
  <si>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</si>
  <si>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</si>
  <si>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</si>
  <si>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</si>
  <si>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</si>
  <si>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</si>
  <si>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</si>
  <si>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</si>
  <si>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</si>
  <si>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</si>
  <si>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</si>
  <si>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</si>
  <si>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</si>
  <si>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</si>
  <si>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</si>
  <si>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</si>
  <si>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</si>
  <si>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</si>
  <si>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</si>
  <si>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</si>
  <si>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</si>
  <si>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</si>
  <si>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</si>
  <si>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</si>
  <si>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</si>
  <si>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</si>
  <si>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</si>
  <si>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</si>
  <si>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</si>
  <si>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</si>
  <si>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</si>
  <si>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</si>
  <si>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</si>
  <si>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</si>
  <si>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</si>
  <si>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</si>
  <si>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</si>
  <si>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</si>
  <si>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</si>
  <si>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</si>
  <si>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</si>
  <si>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</si>
  <si>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</si>
  <si>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</si>
  <si>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</si>
  <si>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</si>
  <si>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</si>
  <si>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</si>
  <si>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</si>
  <si>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</si>
  <si>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</si>
  <si>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</si>
  <si>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</si>
  <si>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</si>
  <si>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</si>
  <si>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</si>
  <si>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</si>
  <si>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</si>
  <si>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</si>
  <si>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</si>
  <si>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</si>
  <si>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</si>
  <si>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</si>
  <si>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</si>
  <si>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</si>
  <si>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</si>
  <si>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</si>
  <si>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</si>
  <si>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</si>
  <si>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</si>
  <si>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</si>
  <si>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</si>
  <si>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</si>
  <si>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</si>
  <si>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</si>
  <si>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</si>
  <si>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</si>
  <si>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</si>
  <si>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</si>
  <si>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</si>
  <si>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</si>
  <si>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</si>
  <si>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</si>
  <si>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</si>
  <si>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</si>
  <si>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</si>
  <si>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</si>
  <si>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</si>
  <si>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</si>
  <si>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</si>
  <si>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</si>
  <si>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</si>
  <si>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</si>
  <si>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</si>
  <si>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</si>
  <si>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</si>
  <si>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</si>
  <si>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</si>
  <si>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</si>
  <si>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</si>
  <si>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</si>
  <si>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</si>
  <si>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</si>
  <si>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</si>
  <si>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</si>
  <si>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</si>
  <si>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</si>
  <si>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</si>
  <si>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</si>
  <si>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</si>
  <si>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</si>
  <si>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</si>
  <si>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</si>
  <si>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</si>
  <si>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</si>
  <si>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</si>
  <si>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</si>
  <si>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</si>
  <si>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</si>
  <si>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</si>
  <si>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</si>
  <si>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</si>
  <si>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</si>
  <si>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</si>
  <si>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</si>
  <si>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</si>
  <si>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</si>
  <si>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</si>
  <si>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</si>
  <si>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</si>
  <si>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</si>
  <si>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</si>
  <si>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</si>
  <si>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</si>
  <si>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</si>
  <si>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</si>
  <si>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</si>
  <si>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</si>
  <si>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</si>
  <si>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</si>
  <si>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</si>
  <si>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</si>
  <si>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</si>
  <si>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</si>
  <si>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</si>
  <si>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</si>
  <si>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</si>
  <si>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</si>
  <si>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</si>
  <si>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</si>
  <si>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</si>
  <si>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</si>
  <si>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</si>
  <si>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</si>
  <si>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</si>
  <si>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</si>
  <si>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</si>
  <si>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</si>
  <si>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</si>
  <si>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</si>
  <si>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</si>
  <si>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</si>
  <si>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</si>
  <si>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</si>
  <si>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</si>
  <si>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</si>
  <si>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</si>
  <si>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</si>
  <si>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</si>
  <si>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</si>
  <si>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</si>
  <si>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</si>
  <si>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</si>
  <si>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</si>
  <si>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</si>
  <si>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</si>
  <si>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</si>
  <si>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</si>
  <si>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</si>
  <si>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</si>
  <si>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</si>
  <si>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</si>
  <si>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</si>
  <si>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</si>
  <si>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</si>
  <si>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</si>
  <si>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</si>
  <si>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</si>
  <si>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</si>
  <si>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</si>
  <si>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</si>
  <si>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</si>
  <si>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</si>
  <si>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</si>
  <si>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</si>
  <si>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</si>
  <si>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</si>
  <si>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</si>
  <si>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</si>
  <si>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</si>
  <si>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</si>
  <si>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</si>
  <si>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</si>
  <si>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</si>
  <si>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</si>
  <si>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</si>
  <si>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</si>
  <si>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</si>
  <si>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</si>
  <si>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</si>
  <si>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</si>
  <si>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</si>
  <si>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</si>
  <si>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</si>
  <si>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</si>
  <si>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</si>
  <si>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</si>
  <si>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</si>
  <si>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</si>
  <si>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</si>
  <si>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</si>
  <si>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</si>
  <si>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</si>
  <si>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</si>
  <si>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</si>
  <si>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</si>
  <si>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</si>
  <si>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</si>
  <si>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</si>
  <si>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</si>
  <si>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</si>
  <si>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</si>
  <si>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</si>
  <si>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</si>
  <si>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</si>
  <si>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</si>
  <si>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</si>
  <si>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</si>
  <si>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</si>
  <si>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</si>
  <si>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</si>
  <si>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</si>
  <si>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</si>
  <si>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</si>
  <si>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</si>
  <si>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</si>
  <si>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</si>
  <si>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</si>
  <si>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</si>
  <si>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</si>
  <si>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</si>
  <si>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</si>
  <si>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</si>
  <si>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</si>
  <si>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</si>
  <si>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</si>
  <si>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</si>
  <si>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</si>
  <si>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</si>
  <si>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</si>
  <si>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</si>
  <si>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</si>
  <si>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</si>
  <si>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</si>
  <si>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</si>
  <si>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</si>
  <si>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</si>
  <si>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</si>
  <si>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</si>
  <si>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</si>
  <si>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</si>
  <si>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</si>
  <si>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</si>
  <si>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</si>
  <si>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</si>
  <si>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</si>
  <si>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</si>
  <si>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</si>
  <si>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</si>
  <si>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</si>
  <si>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</si>
  <si>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</si>
  <si>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</si>
  <si>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</si>
  <si>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</si>
  <si>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</si>
  <si>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</si>
  <si>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</si>
  <si>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</si>
  <si>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</si>
  <si>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</si>
  <si>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</si>
  <si>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</si>
  <si>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</si>
  <si>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</si>
  <si>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</si>
  <si>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</si>
  <si>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</si>
  <si>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</si>
  <si>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</si>
  <si>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</si>
  <si>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</si>
  <si>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</si>
  <si>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</si>
  <si>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</si>
  <si>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</si>
  <si>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</si>
  <si>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</si>
  <si>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</si>
  <si>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</si>
  <si>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</si>
  <si>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</si>
  <si>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</si>
  <si>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</si>
  <si>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</si>
  <si>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</si>
  <si>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</si>
  <si>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</si>
  <si>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</si>
  <si>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</si>
  <si>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</si>
  <si>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</si>
  <si>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</si>
  <si>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</si>
  <si>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</si>
  <si>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</si>
  <si>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</si>
  <si>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</si>
  <si>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</si>
  <si>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</si>
  <si>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</si>
  <si>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</si>
  <si>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</si>
  <si>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</si>
  <si>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</si>
  <si>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</si>
  <si>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</si>
  <si>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</si>
  <si>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</si>
  <si>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</si>
  <si>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</si>
  <si>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</si>
  <si>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</si>
  <si>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</si>
  <si>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</si>
  <si>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</si>
  <si>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</si>
  <si>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</si>
  <si>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</si>
  <si>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</si>
  <si>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</si>
  <si>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</si>
  <si>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</si>
  <si>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</si>
  <si>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</si>
  <si>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</si>
  <si>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</si>
  <si>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</si>
  <si>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</si>
  <si>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</si>
  <si>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</si>
  <si>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</si>
  <si>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</si>
  <si>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</si>
  <si>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</si>
  <si>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</si>
  <si>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</si>
  <si>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</si>
  <si>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</si>
  <si>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</si>
  <si>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</si>
  <si>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</si>
  <si>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</si>
  <si>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</si>
  <si>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</si>
  <si>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</si>
  <si>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</si>
  <si>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</si>
  <si>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</si>
  <si>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</si>
  <si>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</si>
  <si>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</si>
  <si>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</si>
  <si>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</si>
  <si>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</si>
  <si>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</si>
  <si>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</si>
  <si>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</si>
  <si>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</si>
  <si>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</si>
  <si>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</si>
  <si>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</si>
  <si>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</si>
  <si>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</si>
  <si>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</si>
  <si>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</si>
  <si>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</si>
  <si>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</si>
  <si>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</si>
  <si>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</si>
  <si>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</si>
  <si>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</si>
  <si>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</si>
  <si>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</si>
  <si>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</si>
  <si>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</si>
  <si>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</si>
  <si>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</si>
  <si>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</si>
  <si>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</si>
  <si>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</si>
  <si>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</si>
  <si>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</si>
  <si>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</si>
  <si>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</si>
  <si>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</si>
  <si>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</si>
  <si>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</si>
  <si>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</si>
  <si>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</si>
  <si>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</si>
  <si>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</si>
  <si>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</si>
  <si>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</si>
  <si>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</si>
  <si>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</si>
  <si>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</si>
  <si>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</si>
  <si>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</si>
  <si>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</si>
  <si>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</si>
  <si>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</si>
  <si>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</si>
  <si>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</si>
  <si>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</si>
  <si>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</si>
  <si>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</si>
  <si>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</si>
  <si>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</si>
  <si>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</si>
  <si>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</si>
  <si>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</si>
  <si>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</si>
  <si>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</si>
  <si>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</si>
  <si>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</si>
  <si>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</si>
  <si>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</si>
  <si>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</si>
  <si>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</si>
  <si>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</si>
  <si>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</si>
  <si>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</si>
  <si>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</si>
  <si>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</si>
  <si>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</si>
  <si>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</si>
  <si>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</si>
  <si>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</si>
  <si>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</si>
  <si>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</si>
  <si>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</si>
  <si>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</si>
  <si>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</si>
  <si>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</si>
  <si>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</si>
  <si>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</si>
  <si>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</si>
  <si>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</si>
  <si>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</si>
  <si>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</si>
  <si>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</si>
  <si>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</si>
  <si>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</si>
  <si>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</si>
  <si>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</si>
  <si>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</si>
  <si>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</si>
  <si>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</si>
  <si>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</si>
  <si>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</si>
  <si>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</si>
  <si>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</si>
  <si>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</si>
  <si>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</si>
  <si>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</si>
  <si>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</si>
  <si>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</si>
  <si>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</si>
  <si>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</si>
  <si>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</si>
  <si>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</si>
  <si>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</si>
  <si>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</si>
  <si>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</si>
  <si>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</si>
  <si>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</si>
  <si>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</si>
  <si>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</si>
  <si>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</si>
  <si>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</si>
  <si>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</si>
  <si>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</si>
  <si>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</si>
  <si>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</si>
  <si>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</si>
  <si>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</si>
  <si>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</si>
  <si>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</si>
  <si>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</si>
  <si>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</si>
  <si>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</si>
  <si>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</si>
  <si>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</si>
  <si>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</si>
  <si>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</si>
  <si>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</si>
  <si>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</si>
  <si>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</si>
  <si>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</si>
  <si>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</si>
  <si>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</si>
  <si>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</si>
  <si>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</si>
  <si>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</si>
  <si>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</si>
  <si>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</si>
  <si>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</si>
  <si>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</si>
  <si>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</si>
  <si>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</si>
  <si>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</si>
  <si>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</si>
  <si>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</si>
  <si>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</si>
  <si>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</si>
  <si>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</si>
  <si>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</si>
  <si>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</si>
  <si>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</si>
  <si>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</si>
  <si>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</si>
  <si>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</si>
  <si>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</si>
  <si>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</si>
  <si>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</si>
  <si>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</si>
  <si>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</si>
  <si>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</si>
  <si>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</si>
  <si>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</si>
  <si>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</si>
  <si>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</si>
  <si>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</si>
  <si>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</si>
  <si>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</si>
  <si>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</si>
  <si>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</si>
  <si>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</si>
  <si>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</si>
  <si>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</si>
  <si>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</si>
  <si>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</si>
  <si>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</si>
  <si>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</si>
  <si>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</si>
  <si>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</si>
  <si>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</si>
  <si>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</si>
  <si>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</si>
  <si>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</si>
  <si>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</si>
  <si>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</si>
  <si>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</si>
  <si>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</si>
  <si>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</si>
  <si>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</si>
  <si>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</si>
  <si>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</si>
  <si>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</si>
  <si>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</si>
  <si>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</si>
  <si>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</si>
  <si>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</si>
  <si>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</si>
  <si>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</si>
  <si>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</si>
  <si>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</si>
  <si>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</si>
  <si>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</si>
  <si>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</si>
  <si>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</si>
  <si>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</si>
  <si>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</si>
  <si>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</si>
  <si>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</si>
  <si>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</si>
  <si>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</si>
  <si>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</si>
  <si>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</si>
  <si>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</si>
  <si>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</si>
  <si>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</si>
  <si>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</si>
  <si>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</si>
  <si>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</si>
  <si>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</si>
  <si>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</si>
  <si>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</si>
  <si>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</si>
  <si>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</si>
  <si>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</si>
  <si>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</si>
  <si>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</si>
  <si>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</si>
  <si>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</si>
  <si>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</si>
  <si>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</si>
  <si>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</si>
  <si>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</si>
  <si>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</si>
  <si>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</si>
  <si>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</si>
  <si>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</si>
  <si>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</si>
  <si>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</si>
  <si>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</si>
  <si>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</si>
  <si>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</si>
  <si>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</si>
  <si>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</si>
  <si>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</si>
  <si>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</si>
  <si>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</si>
  <si>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</si>
  <si>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</si>
  <si>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</si>
  <si>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</si>
  <si>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</si>
  <si>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</si>
  <si>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</si>
  <si>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</si>
  <si>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</si>
  <si>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</si>
  <si>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</si>
  <si>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</si>
  <si>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</si>
  <si>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</si>
  <si>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</si>
  <si>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</si>
  <si>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</si>
  <si>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</si>
  <si>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</si>
  <si>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</si>
  <si>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</si>
  <si>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</si>
  <si>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</si>
  <si>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</si>
  <si>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</si>
  <si>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</si>
  <si>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</si>
  <si>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</si>
  <si>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</si>
  <si>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</si>
  <si>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</si>
  <si>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</si>
  <si>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</si>
  <si>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</si>
  <si>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</si>
  <si>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</si>
  <si>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</si>
  <si>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</si>
  <si>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</si>
  <si>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</si>
  <si>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</si>
  <si>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</si>
  <si>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</si>
  <si>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</si>
  <si>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</si>
  <si>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</si>
  <si>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</si>
  <si>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</si>
  <si>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</si>
  <si>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</si>
  <si>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</si>
  <si>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</si>
  <si>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</si>
  <si>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</si>
  <si>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</si>
  <si>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</si>
  <si>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</si>
  <si>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</si>
  <si>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</si>
  <si>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</si>
  <si>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</si>
  <si>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</si>
  <si>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</si>
  <si>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</si>
  <si>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</si>
  <si>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</si>
  <si>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</si>
  <si>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</si>
  <si>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</si>
  <si>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</si>
  <si>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</si>
  <si>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</si>
  <si>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</si>
  <si>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</si>
  <si>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</si>
  <si>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</si>
  <si>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</si>
  <si>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</si>
  <si>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</si>
  <si>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</si>
  <si>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</si>
  <si>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</si>
  <si>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</si>
  <si>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</si>
  <si>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</si>
  <si>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</si>
  <si>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</si>
  <si>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</si>
  <si>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</si>
  <si>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</si>
  <si>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</si>
  <si>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</si>
  <si>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</si>
  <si>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</si>
  <si>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</si>
  <si>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</si>
  <si>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</si>
  <si>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</si>
  <si>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</si>
  <si>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</si>
  <si>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</si>
  <si>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</si>
  <si>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</si>
  <si>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</si>
  <si>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</si>
  <si>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</si>
  <si>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</si>
  <si>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</si>
  <si>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</si>
  <si>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</si>
  <si>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</si>
  <si>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</si>
  <si>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</si>
  <si>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</si>
  <si>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</si>
  <si>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</si>
  <si>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</si>
  <si>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</si>
  <si>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</si>
  <si>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</si>
  <si>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</si>
  <si>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</si>
  <si>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</si>
  <si>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</si>
  <si>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</si>
  <si>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</si>
  <si>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</si>
  <si>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</si>
  <si>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</si>
  <si>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</si>
  <si>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</si>
  <si>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</si>
  <si>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</si>
  <si>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</si>
  <si>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</si>
  <si>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</si>
  <si>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</si>
  <si>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</si>
  <si>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</si>
  <si>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</si>
  <si>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</si>
  <si>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</si>
  <si>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</si>
  <si>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</si>
  <si>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</si>
  <si>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</si>
  <si>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</si>
  <si>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</si>
  <si>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</si>
  <si>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</si>
  <si>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</si>
  <si>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</si>
  <si>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</si>
  <si>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</si>
  <si>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</si>
  <si>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</si>
  <si>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</si>
  <si>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</si>
  <si>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</si>
  <si>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</si>
  <si>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</si>
  <si>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</si>
  <si>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</si>
  <si>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</si>
  <si>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</si>
  <si>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</si>
  <si>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</si>
  <si>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</si>
  <si>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</si>
  <si>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</si>
  <si>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</si>
  <si>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</si>
  <si>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</si>
  <si>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</si>
  <si>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</si>
  <si>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</si>
  <si>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</si>
  <si>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</si>
  <si>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</si>
  <si>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</si>
  <si>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</si>
  <si>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</si>
  <si>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</si>
  <si>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</si>
  <si>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</si>
  <si>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</si>
  <si>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</si>
  <si>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</si>
  <si>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</si>
  <si>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</si>
  <si>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</si>
  <si>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</si>
  <si>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</si>
  <si>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</si>
  <si>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</si>
  <si>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</si>
  <si>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</si>
  <si>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</si>
  <si>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</si>
  <si>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</si>
  <si>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</si>
  <si>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</si>
  <si>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</si>
  <si>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</si>
  <si>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</si>
  <si>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</si>
  <si>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</si>
  <si>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</si>
  <si>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</si>
  <si>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</si>
  <si>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</si>
  <si>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</si>
  <si>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</si>
  <si>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</si>
  <si>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</si>
  <si>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</si>
  <si>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</si>
  <si>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</si>
  <si>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</si>
  <si>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</si>
  <si>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</si>
  <si>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</si>
  <si>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</si>
  <si>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</si>
  <si>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</si>
  <si>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</si>
  <si>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</si>
  <si>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</si>
  <si>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</si>
  <si>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</si>
  <si>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</si>
  <si>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</si>
  <si>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</si>
  <si>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</si>
  <si>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</si>
  <si>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</si>
  <si>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</si>
  <si>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</si>
  <si>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</si>
  <si>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</si>
  <si>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</si>
  <si>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</si>
  <si>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</si>
  <si>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</si>
  <si>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</si>
  <si>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</si>
  <si>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</si>
  <si>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</si>
  <si>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</si>
  <si>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</si>
  <si>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</si>
  <si>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</si>
  <si>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</si>
  <si>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</si>
  <si>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</si>
  <si>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</si>
  <si>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</si>
  <si>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</si>
  <si>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</si>
  <si>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</si>
  <si>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</si>
  <si>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</si>
  <si>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</si>
  <si>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</si>
  <si>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</si>
  <si>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</si>
  <si>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</si>
  <si>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</si>
  <si>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</si>
  <si>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</si>
  <si>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</si>
  <si>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</si>
  <si>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</si>
  <si>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</si>
  <si>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</si>
  <si>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</si>
  <si>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</si>
  <si>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</si>
  <si>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</si>
  <si>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</si>
  <si>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</si>
  <si>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</si>
  <si>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</si>
  <si>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</si>
  <si>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</si>
  <si>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</si>
  <si>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</si>
  <si>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</si>
  <si>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</si>
  <si>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</si>
  <si>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</si>
  <si>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</si>
  <si>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</si>
  <si>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</si>
  <si>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</si>
  <si>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</si>
  <si>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</si>
  <si>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</si>
  <si>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</si>
  <si>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</si>
  <si>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</si>
  <si>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</si>
  <si>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</si>
  <si>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</si>
  <si>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</si>
  <si>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</si>
  <si>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</si>
  <si>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</si>
  <si>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</si>
  <si>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</si>
  <si>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</si>
  <si>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</si>
  <si>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</si>
  <si>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</si>
  <si>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</si>
  <si>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</si>
  <si>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</si>
  <si>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</si>
  <si>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</si>
  <si>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</si>
  <si>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</si>
  <si>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</si>
  <si>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</si>
  <si>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</si>
  <si>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</si>
  <si>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</si>
  <si>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</si>
  <si>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</si>
  <si>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</si>
  <si>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</si>
  <si>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</si>
  <si>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</si>
  <si>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</si>
  <si>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</si>
  <si>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</si>
  <si>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</si>
  <si>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</si>
  <si>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</si>
  <si>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</si>
  <si>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</si>
  <si>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</si>
  <si>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</si>
  <si>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</si>
  <si>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</si>
  <si>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</si>
  <si>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</si>
  <si>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</si>
  <si>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</si>
  <si>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</si>
  <si>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</si>
  <si>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</si>
  <si>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</si>
  <si>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</si>
  <si>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</si>
  <si>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</si>
  <si>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</si>
  <si>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</si>
  <si>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</si>
  <si>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</si>
  <si>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</si>
  <si>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</si>
  <si>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</si>
  <si>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</si>
  <si>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</si>
  <si>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</si>
  <si>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</si>
  <si>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</si>
  <si>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</si>
  <si>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</si>
  <si>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</si>
  <si>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</si>
  <si>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</si>
  <si>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</si>
  <si>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</si>
  <si>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</si>
  <si>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</si>
  <si>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</si>
  <si>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</si>
  <si>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</si>
  <si>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</si>
  <si>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</si>
  <si>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</si>
  <si>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</si>
  <si>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</si>
  <si>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</si>
  <si>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</si>
  <si>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</si>
  <si>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</si>
  <si>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</si>
  <si>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</si>
  <si>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</si>
  <si>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</si>
  <si>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</si>
  <si>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</si>
  <si>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</si>
  <si>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</si>
  <si>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</si>
  <si>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</si>
  <si>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</si>
  <si>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</si>
  <si>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</si>
  <si>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</si>
  <si>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</si>
  <si>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</si>
  <si>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</si>
  <si>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</si>
  <si>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</si>
  <si>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</si>
  <si>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</si>
  <si>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</si>
  <si>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</si>
  <si>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</si>
  <si>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</si>
  <si>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</si>
  <si>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</si>
  <si>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</si>
  <si>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</si>
  <si>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</si>
  <si>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</si>
  <si>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</si>
  <si>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</si>
  <si>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</si>
  <si>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</si>
  <si>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</si>
  <si>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</si>
  <si>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</si>
  <si>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</si>
  <si>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</si>
  <si>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</si>
  <si>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</si>
  <si>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</si>
  <si>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</si>
  <si>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</si>
  <si>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</si>
  <si>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</si>
  <si>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</si>
  <si>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</si>
  <si>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</si>
  <si>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</si>
  <si>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</si>
  <si>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</si>
  <si>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</si>
  <si>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</si>
  <si>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</si>
  <si>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</si>
  <si>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</si>
  <si>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</si>
  <si>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</si>
  <si>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</si>
  <si>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</si>
  <si>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</si>
  <si>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</si>
  <si>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</si>
  <si>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</si>
  <si>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</si>
  <si>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</si>
  <si>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</si>
  <si>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</si>
  <si>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</si>
  <si>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</si>
  <si>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</si>
  <si>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</si>
  <si>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</si>
  <si>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</si>
  <si>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</si>
  <si>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</si>
  <si>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</si>
  <si>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</si>
  <si>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</si>
  <si>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</si>
  <si>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</si>
  <si>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</si>
  <si>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</si>
  <si>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</si>
  <si>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</si>
  <si>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</si>
  <si>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</si>
  <si>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</si>
  <si>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</si>
  <si>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</si>
  <si>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</si>
  <si>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</si>
  <si>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</si>
  <si>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</si>
  <si>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</si>
  <si>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</si>
  <si>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</si>
  <si>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</si>
  <si>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</si>
  <si>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</si>
  <si>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</si>
  <si>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</si>
  <si>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</si>
  <si>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</si>
  <si>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</si>
  <si>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</si>
  <si>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</si>
  <si>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</si>
  <si>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</si>
  <si>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</si>
  <si>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</si>
  <si>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</si>
  <si>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</si>
  <si>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</si>
  <si>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</si>
  <si>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</si>
  <si>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</si>
  <si>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</si>
  <si>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</si>
  <si>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</si>
  <si>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</si>
  <si>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</si>
  <si>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</si>
  <si>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</si>
  <si>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</si>
  <si>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</si>
  <si>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</si>
  <si>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</si>
  <si>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</si>
  <si>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</si>
  <si>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</si>
  <si>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</si>
  <si>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</si>
  <si>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</si>
  <si>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</si>
  <si>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</si>
  <si>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</si>
  <si>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</si>
  <si>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</si>
  <si>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</si>
  <si>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</si>
  <si>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</si>
  <si>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</si>
  <si>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</si>
  <si>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</si>
  <si>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</si>
  <si>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</si>
  <si>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</si>
  <si>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</si>
  <si>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</si>
  <si>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</si>
  <si>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</si>
  <si>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</si>
  <si>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</si>
  <si>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</si>
  <si>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</si>
  <si>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</si>
  <si>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</si>
  <si>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</si>
  <si>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</si>
  <si>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</si>
  <si>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</si>
  <si>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</si>
  <si>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</si>
  <si>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</si>
  <si>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</si>
  <si>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</si>
  <si>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</si>
  <si>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</si>
  <si>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</si>
  <si>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</si>
  <si>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</si>
  <si>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</si>
  <si>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</si>
  <si>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</si>
  <si>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</si>
  <si>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</si>
  <si>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</si>
  <si>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</si>
  <si>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</si>
  <si>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</si>
  <si>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</si>
  <si>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</si>
  <si>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</si>
  <si>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</si>
  <si>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</si>
  <si>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</si>
  <si>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</si>
  <si>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</si>
  <si>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</si>
  <si>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</si>
  <si>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</si>
  <si>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</si>
  <si>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</si>
  <si>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</si>
  <si>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</si>
  <si>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</si>
  <si>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</si>
  <si>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</si>
  <si>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</si>
  <si>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</si>
  <si>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</si>
  <si>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</si>
  <si>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</si>
  <si>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</si>
  <si>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</si>
  <si>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</si>
  <si>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</si>
  <si>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</si>
  <si>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</si>
  <si>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</si>
  <si>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</si>
  <si>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</si>
  <si>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</si>
  <si>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</si>
  <si>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</si>
  <si>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</si>
  <si>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</si>
  <si>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</si>
  <si>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</si>
  <si>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</si>
  <si>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</si>
  <si>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</si>
  <si>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</si>
  <si>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</si>
  <si>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</si>
  <si>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</si>
  <si>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</si>
  <si>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</si>
  <si>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</si>
  <si>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</si>
  <si>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</si>
  <si>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</si>
  <si>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</si>
  <si>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</si>
  <si>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</si>
  <si>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</si>
  <si>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</si>
  <si>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</si>
  <si>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</si>
  <si>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</si>
  <si>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</si>
  <si>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</si>
  <si>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</si>
  <si>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</si>
  <si>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</si>
  <si>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</si>
  <si>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</si>
  <si>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</si>
  <si>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</si>
  <si>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</si>
  <si>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</si>
  <si>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</si>
  <si>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</si>
  <si>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</si>
  <si>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</si>
  <si>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</si>
  <si>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</si>
  <si>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</si>
  <si>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</si>
  <si>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</si>
  <si>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</si>
  <si>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</si>
  <si>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</si>
  <si>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</si>
  <si>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</si>
  <si>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</si>
  <si>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</si>
  <si>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</si>
  <si>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</si>
  <si>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</si>
  <si>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</si>
  <si>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</si>
  <si>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</si>
  <si>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</si>
  <si>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</si>
  <si>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</si>
  <si>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</si>
  <si>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</si>
  <si>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</si>
  <si>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</si>
  <si>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</si>
  <si>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</si>
  <si>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</si>
  <si>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</si>
  <si>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</si>
  <si>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</si>
  <si>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</si>
  <si>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</si>
  <si>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</si>
  <si>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</si>
  <si>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</si>
  <si>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</si>
  <si>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</si>
  <si>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</si>
  <si>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</si>
  <si>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</si>
  <si>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</si>
  <si>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</si>
  <si>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</si>
  <si>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</si>
  <si>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</si>
  <si>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</si>
  <si>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</si>
  <si>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</si>
  <si>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</si>
  <si>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</si>
  <si>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</si>
  <si>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</si>
  <si>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</si>
  <si>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</si>
  <si>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</si>
  <si>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</si>
  <si>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</si>
  <si>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</si>
  <si>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</si>
  <si>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</si>
  <si>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</si>
  <si>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</si>
  <si>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</si>
  <si>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</si>
  <si>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</si>
  <si>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</si>
  <si>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</si>
  <si>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</si>
  <si>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</si>
  <si>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</si>
  <si>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</si>
  <si>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</si>
  <si>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</si>
  <si>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</si>
  <si>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</si>
  <si>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</si>
  <si>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</si>
  <si>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</si>
  <si>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</si>
  <si>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</si>
  <si>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</si>
  <si>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</si>
  <si>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</si>
  <si>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</si>
  <si>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</si>
  <si>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</si>
  <si>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</si>
  <si>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</si>
  <si>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</si>
  <si>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</si>
  <si>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</si>
  <si>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</si>
  <si>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</si>
  <si>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</si>
  <si>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</si>
  <si>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</si>
  <si>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</si>
  <si>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</si>
  <si>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</si>
  <si>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</si>
  <si>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</si>
  <si>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</si>
  <si>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</si>
  <si>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</si>
  <si>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</si>
  <si>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</si>
  <si>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</si>
  <si>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</si>
  <si>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</si>
  <si>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</si>
  <si>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</si>
  <si>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</si>
  <si>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</si>
  <si>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</si>
  <si>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</si>
  <si>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</si>
  <si>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</si>
  <si>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</si>
  <si>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</si>
  <si>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</si>
  <si>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</si>
  <si>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</si>
  <si>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</si>
  <si>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</si>
  <si>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</si>
  <si>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</si>
  <si>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</si>
  <si>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</si>
  <si>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</si>
  <si>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</si>
  <si>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</si>
  <si>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</si>
  <si>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</si>
  <si>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</si>
  <si>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</si>
  <si>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</si>
  <si>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</si>
  <si>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</si>
  <si>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</si>
  <si>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</si>
  <si>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</si>
  <si>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</si>
  <si>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</si>
  <si>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</si>
  <si>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</si>
  <si>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</si>
  <si>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</si>
  <si>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</si>
  <si>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</si>
  <si>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</si>
  <si>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</si>
  <si>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</si>
  <si>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</si>
  <si>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</si>
  <si>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</si>
  <si>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</si>
  <si>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</si>
  <si>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</si>
  <si>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</si>
  <si>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</si>
  <si>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</si>
  <si>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</si>
  <si>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</si>
  <si>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</si>
  <si>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</si>
  <si>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</si>
  <si>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</si>
  <si>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</si>
  <si>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</si>
  <si>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</si>
  <si>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</si>
  <si>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</si>
  <si>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</si>
  <si>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</si>
  <si>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</si>
  <si>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</si>
  <si>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</si>
  <si>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</si>
  <si>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</si>
  <si>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</si>
  <si>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</si>
  <si>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</si>
  <si>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</si>
  <si>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</si>
  <si>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</si>
  <si>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</si>
  <si>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</si>
  <si>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</si>
  <si>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</si>
  <si>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</si>
  <si>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</si>
  <si>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</si>
  <si>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</si>
  <si>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</si>
  <si>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</si>
  <si>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</si>
  <si>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</si>
  <si>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</si>
  <si>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</si>
  <si>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</si>
  <si>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</si>
  <si>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</si>
  <si>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</si>
  <si>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</si>
  <si>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</si>
  <si>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</si>
  <si>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</si>
  <si>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</si>
  <si>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</si>
  <si>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</si>
  <si>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</si>
  <si>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</si>
  <si>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</si>
  <si>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</si>
  <si>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</si>
  <si>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</si>
  <si>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</si>
  <si>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</si>
  <si>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</si>
  <si>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</si>
  <si>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</si>
  <si>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</si>
  <si>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</si>
  <si>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</si>
  <si>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</si>
  <si>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</si>
  <si>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</si>
  <si>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</si>
  <si>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</si>
  <si>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</si>
  <si>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</si>
  <si>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</si>
  <si>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</si>
  <si>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</si>
  <si>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</si>
  <si>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</si>
  <si>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</si>
  <si>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</si>
  <si>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</si>
  <si>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</si>
  <si>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</si>
  <si>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</si>
  <si>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</si>
  <si>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</si>
  <si>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</si>
  <si>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</si>
  <si>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</si>
  <si>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</si>
  <si>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</si>
  <si>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</si>
  <si>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</si>
  <si>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</si>
  <si>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</si>
  <si>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</si>
  <si>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</si>
  <si>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</si>
  <si>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</si>
  <si>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</si>
  <si>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</si>
  <si>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</si>
  <si>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</si>
  <si>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</si>
  <si>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</si>
  <si>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</si>
  <si>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</si>
  <si>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</si>
  <si>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</si>
  <si>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</si>
  <si>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</si>
  <si>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</si>
  <si>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</si>
  <si>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</si>
  <si>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</si>
  <si>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</si>
  <si>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</si>
  <si>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</si>
  <si>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</si>
  <si>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</si>
  <si>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</si>
  <si>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</si>
  <si>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</si>
  <si>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</si>
  <si>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</si>
  <si>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</si>
  <si>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</si>
  <si>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</si>
  <si>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</si>
  <si>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</si>
  <si>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</si>
  <si>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</si>
  <si>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</si>
  <si>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</si>
  <si>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</si>
  <si>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</si>
  <si>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</si>
  <si>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</si>
  <si>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</si>
  <si>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</si>
  <si>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</si>
  <si>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</si>
  <si>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</si>
  <si>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</si>
  <si>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</si>
  <si>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</si>
  <si>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</si>
  <si>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</si>
  <si>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</si>
  <si>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</si>
  <si>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</si>
  <si>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</si>
  <si>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</si>
  <si>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</si>
  <si>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</si>
  <si>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</si>
  <si>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</si>
  <si>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</si>
  <si>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</si>
  <si>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</si>
  <si>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</si>
  <si>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</si>
  <si>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</si>
  <si>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</si>
  <si>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</si>
  <si>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</si>
  <si>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</si>
  <si>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</si>
  <si>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</si>
  <si>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</si>
  <si>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</si>
  <si>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</si>
  <si>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</si>
  <si>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</si>
  <si>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</si>
  <si>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</si>
  <si>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</si>
  <si>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</si>
  <si>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</si>
  <si>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</si>
  <si>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</si>
  <si>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</si>
  <si>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</si>
  <si>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</si>
  <si>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</si>
  <si>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</si>
  <si>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</si>
  <si>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</si>
  <si>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</si>
  <si>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</si>
  <si>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</si>
  <si>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</si>
  <si>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</si>
  <si>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</si>
  <si>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</si>
  <si>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</si>
  <si>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</si>
  <si>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</si>
  <si>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</si>
  <si>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</si>
  <si>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</si>
  <si>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</si>
  <si>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</si>
  <si>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</si>
  <si>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</si>
  <si>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</si>
  <si>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</si>
  <si>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</si>
  <si>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</si>
  <si>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</si>
  <si>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</si>
  <si>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</si>
  <si>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</si>
  <si>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</si>
  <si>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</si>
  <si>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</si>
  <si>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</si>
  <si>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</si>
  <si>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</si>
  <si>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</si>
  <si>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</si>
  <si>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</si>
  <si>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</si>
  <si>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</si>
  <si>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</si>
  <si>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</si>
  <si>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</si>
  <si>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</si>
  <si>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</si>
  <si>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</si>
  <si>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</si>
  <si>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</si>
  <si>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</si>
  <si>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</si>
  <si>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</si>
  <si>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</si>
  <si>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</si>
  <si>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</si>
  <si>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</si>
  <si>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</si>
  <si>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</si>
  <si>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</si>
  <si>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</si>
  <si>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</si>
  <si>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</si>
  <si>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</si>
  <si>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</si>
  <si>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</si>
  <si>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</si>
  <si>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</si>
  <si>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</si>
  <si>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</si>
  <si>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</si>
  <si>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</si>
  <si>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</si>
  <si>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</si>
  <si>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</si>
  <si>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</si>
  <si>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</si>
  <si>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</si>
  <si>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</si>
  <si>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</si>
  <si>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</si>
  <si>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</si>
  <si>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</si>
  <si>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</si>
  <si>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</si>
  <si>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</si>
  <si>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</si>
  <si>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</si>
  <si>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</si>
  <si>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</si>
  <si>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</si>
  <si>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</si>
  <si>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</si>
  <si>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</si>
  <si>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</si>
  <si>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</si>
  <si>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</si>
  <si>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</si>
  <si>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</si>
  <si>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</si>
  <si>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</si>
  <si>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</si>
  <si>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</si>
  <si>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</si>
  <si>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</si>
  <si>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</si>
  <si>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</si>
  <si>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</si>
  <si>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</si>
  <si>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</si>
  <si>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</si>
  <si>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</si>
  <si>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</si>
  <si>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</si>
  <si>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</si>
  <si>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</si>
  <si>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</si>
  <si>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</si>
  <si>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</si>
  <si>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</si>
  <si>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</si>
  <si>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</si>
  <si>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</si>
  <si>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</si>
  <si>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</si>
  <si>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</si>
  <si>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</si>
  <si>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</si>
  <si>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</si>
  <si>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</si>
  <si>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</si>
  <si>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</si>
  <si>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</si>
  <si>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</si>
  <si>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</si>
  <si>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</si>
  <si>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</si>
  <si>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</si>
  <si>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</si>
  <si>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</si>
  <si>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</si>
  <si>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</si>
  <si>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</si>
  <si>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</si>
  <si>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</si>
  <si>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</si>
  <si>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</si>
  <si>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</si>
  <si>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</si>
  <si>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</si>
  <si>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</si>
  <si>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</si>
  <si>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</si>
  <si>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</si>
  <si>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</si>
  <si>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</si>
  <si>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</si>
  <si>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</si>
  <si>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</si>
  <si>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</si>
  <si>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</si>
  <si>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</si>
  <si>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</si>
  <si>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</si>
  <si>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</si>
  <si>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</si>
  <si>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</si>
  <si>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</si>
  <si>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</si>
  <si>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</si>
  <si>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</si>
  <si>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</si>
  <si>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</si>
  <si>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</si>
  <si>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</si>
  <si>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</si>
  <si>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</si>
  <si>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</si>
  <si>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</si>
  <si>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</si>
  <si>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</si>
  <si>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</si>
  <si>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</si>
  <si>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</si>
  <si>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</si>
  <si>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</si>
  <si>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</si>
  <si>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</si>
  <si>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</si>
  <si>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</si>
  <si>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</si>
  <si>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</si>
  <si>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</si>
  <si>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</si>
  <si>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</si>
  <si>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</si>
  <si>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</si>
  <si>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</si>
  <si>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</si>
  <si>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</si>
  <si>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</si>
  <si>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</si>
  <si>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</si>
  <si>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</si>
  <si>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</si>
  <si>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</si>
  <si>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</si>
  <si>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</si>
  <si>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</si>
  <si>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</si>
  <si>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</si>
  <si>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</si>
  <si>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</si>
  <si>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</si>
  <si>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</si>
  <si>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</si>
  <si>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</si>
  <si>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</si>
  <si>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</si>
  <si>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</si>
  <si>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</si>
  <si>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</si>
  <si>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</si>
  <si>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</si>
  <si>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</si>
  <si>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</si>
  <si>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</si>
  <si>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</si>
  <si>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</si>
  <si>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</si>
  <si>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</si>
  <si>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</si>
  <si>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</si>
  <si>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</si>
  <si>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</si>
  <si>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</si>
  <si>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</si>
  <si>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</si>
  <si>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</si>
  <si>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</si>
  <si>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</si>
  <si>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</si>
  <si>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</si>
  <si>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</si>
  <si>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</si>
  <si>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</si>
  <si>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</si>
  <si>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</si>
  <si>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</si>
  <si>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</si>
  <si>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</si>
  <si>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</si>
  <si>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</si>
  <si>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</si>
  <si>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</si>
  <si>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</si>
  <si>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</si>
  <si>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</si>
  <si>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</si>
  <si>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</si>
  <si>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</si>
  <si>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</si>
  <si>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</si>
  <si>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</si>
  <si>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</si>
  <si>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</si>
  <si>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</si>
  <si>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</si>
  <si>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</si>
  <si>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</si>
  <si>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</si>
  <si>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</si>
  <si>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</si>
  <si>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</si>
  <si>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</si>
  <si>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</si>
  <si>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</si>
  <si>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</si>
  <si>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</si>
  <si>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</si>
  <si>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</si>
  <si>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</si>
  <si>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</si>
  <si>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</si>
  <si>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</si>
  <si>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</si>
  <si>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</si>
  <si>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</si>
  <si>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</si>
  <si>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</si>
  <si>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</si>
  <si>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</si>
  <si>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</si>
  <si>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</si>
  <si>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</si>
  <si>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</si>
  <si>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</si>
  <si>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</si>
  <si>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</si>
  <si>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</si>
  <si>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</si>
  <si>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</si>
  <si>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</si>
  <si>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</si>
  <si>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</si>
  <si>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</si>
  <si>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</si>
  <si>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</si>
  <si>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</si>
  <si>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</si>
  <si>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</si>
  <si>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</si>
  <si>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</si>
  <si>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</si>
  <si>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</si>
  <si>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</si>
  <si>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</si>
  <si>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</si>
  <si>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</si>
  <si>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</si>
  <si>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</si>
  <si>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</si>
  <si>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</si>
  <si>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</si>
  <si>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</si>
  <si>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</si>
  <si>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</si>
  <si>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</si>
  <si>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</si>
  <si>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</si>
  <si>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</si>
  <si>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</si>
  <si>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</si>
  <si>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</si>
  <si>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</si>
  <si>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</si>
  <si>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</si>
  <si>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</si>
  <si>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</si>
  <si>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</si>
  <si>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</si>
  <si>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</si>
  <si>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</si>
  <si>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</si>
  <si>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</si>
  <si>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</si>
  <si>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</si>
  <si>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</si>
  <si>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</si>
  <si>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</si>
  <si>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</si>
  <si>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</si>
  <si>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</si>
  <si>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</si>
  <si>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</si>
  <si>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</si>
  <si>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</si>
  <si>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</si>
  <si>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</si>
  <si>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</si>
  <si>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</si>
  <si>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</si>
  <si>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</si>
  <si>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</si>
  <si>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</si>
  <si>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</si>
  <si>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</si>
  <si>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</si>
  <si>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</si>
  <si>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</si>
  <si>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</si>
  <si>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</si>
  <si>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</si>
  <si>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</si>
  <si>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</si>
  <si>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</si>
  <si>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</si>
  <si>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</si>
  <si>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</si>
  <si>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</si>
  <si>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</si>
  <si>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</si>
  <si>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</si>
  <si>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</si>
  <si>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</si>
  <si>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</si>
  <si>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</si>
  <si>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</si>
  <si>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</si>
  <si>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</si>
  <si>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</si>
  <si>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</si>
  <si>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</si>
  <si>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</si>
  <si>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</si>
  <si>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</si>
  <si>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</si>
  <si>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</si>
  <si>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</si>
  <si>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</si>
  <si>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</si>
  <si>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</si>
  <si>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</si>
  <si>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</si>
  <si>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</si>
  <si>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</si>
  <si>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</si>
  <si>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</si>
  <si>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</si>
  <si>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</si>
  <si>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</si>
  <si>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</si>
  <si>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</si>
  <si>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</si>
  <si>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</si>
  <si>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</si>
  <si>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</si>
  <si>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</si>
  <si>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</si>
  <si>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</si>
  <si>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</si>
  <si>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</si>
  <si>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</si>
  <si>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</si>
  <si>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</si>
  <si>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</si>
  <si>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</si>
  <si>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</si>
  <si>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</si>
  <si>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</si>
  <si>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</si>
  <si>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</si>
  <si>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</si>
  <si>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</si>
  <si>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</si>
  <si>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</si>
  <si>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</si>
  <si>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</si>
  <si>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</si>
  <si>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</si>
  <si>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</si>
  <si>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</si>
  <si>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</si>
  <si>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</si>
  <si>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</si>
  <si>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</si>
  <si>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</si>
  <si>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</si>
  <si>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</si>
  <si>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</si>
  <si>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</si>
  <si>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</si>
  <si>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</si>
  <si>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</si>
  <si>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</si>
  <si>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</si>
  <si>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</si>
  <si>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</si>
  <si>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</si>
  <si>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</si>
  <si>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</si>
  <si>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</si>
  <si>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</si>
  <si>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</si>
  <si>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</si>
  <si>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</si>
  <si>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</si>
  <si>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</si>
  <si>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</si>
  <si>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</si>
  <si>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</si>
  <si>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</si>
  <si>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</si>
  <si>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</si>
  <si>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</si>
  <si>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</si>
  <si>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</si>
  <si>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</si>
  <si>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</si>
  <si>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</si>
  <si>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</si>
  <si>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</si>
  <si>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</si>
  <si>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</si>
  <si>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</si>
  <si>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</si>
  <si>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</si>
  <si>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</si>
  <si>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</si>
  <si>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</si>
  <si>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</si>
  <si>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</si>
  <si>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</si>
  <si>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</si>
  <si>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</si>
  <si>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</si>
  <si>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</si>
  <si>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</si>
  <si>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</si>
  <si>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</si>
  <si>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</si>
  <si>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</si>
  <si>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</si>
  <si>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</si>
  <si>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</si>
  <si>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</si>
  <si>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</si>
  <si>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</si>
  <si>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</si>
  <si>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</si>
  <si>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</si>
  <si>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</si>
  <si>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</si>
  <si>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</si>
  <si>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</si>
  <si>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</si>
  <si>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</si>
  <si>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</si>
  <si>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</si>
  <si>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</si>
  <si>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</si>
  <si>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</si>
  <si>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</si>
  <si>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</si>
  <si>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</si>
  <si>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</si>
  <si>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</si>
  <si>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</si>
  <si>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</si>
  <si>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</si>
  <si>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</si>
  <si>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</si>
  <si>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</si>
  <si>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</si>
  <si>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</si>
  <si>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</si>
  <si>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</si>
  <si>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</si>
  <si>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</si>
  <si>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</si>
  <si>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</si>
  <si>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</si>
  <si>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</si>
  <si>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</si>
  <si>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</si>
  <si>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</si>
  <si>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</si>
  <si>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</si>
  <si>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</si>
  <si>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</si>
  <si>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</si>
  <si>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</si>
  <si>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</si>
  <si>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</si>
  <si>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</si>
  <si>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</si>
  <si>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</si>
  <si>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</si>
  <si>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</si>
  <si>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</si>
  <si>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</si>
  <si>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</si>
  <si>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</si>
  <si>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</si>
  <si>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</si>
  <si>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</si>
  <si>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</si>
  <si>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</si>
  <si>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</si>
  <si>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</si>
  <si>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</si>
  <si>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</si>
  <si>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</si>
  <si>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</si>
  <si>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</si>
  <si>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</si>
  <si>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</si>
  <si>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</si>
  <si>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</si>
  <si>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</si>
  <si>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</si>
  <si>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</si>
  <si>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</si>
  <si>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</si>
  <si>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</si>
  <si>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</si>
  <si>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</si>
  <si>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</si>
  <si>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</si>
  <si>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</si>
  <si>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</si>
  <si>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</si>
  <si>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</si>
  <si>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</si>
  <si>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</si>
  <si>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</si>
  <si>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</si>
  <si>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</si>
  <si>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</si>
  <si>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</si>
  <si>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</si>
  <si>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</si>
  <si>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</si>
  <si>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</si>
  <si>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</si>
  <si>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</si>
  <si>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</si>
  <si>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</si>
  <si>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</si>
  <si>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</si>
  <si>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</si>
  <si>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</si>
  <si>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</si>
  <si>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</si>
  <si>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</si>
  <si>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</si>
  <si>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</si>
  <si>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</si>
  <si>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</si>
  <si>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</si>
  <si>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</si>
  <si>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</si>
  <si>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</si>
  <si>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</si>
  <si>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</si>
  <si>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</si>
  <si>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</si>
  <si>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</si>
  <si>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</si>
  <si>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</si>
  <si>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</si>
  <si>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</si>
  <si>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</si>
  <si>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</si>
  <si>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</si>
  <si>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</si>
  <si>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</si>
  <si>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</si>
  <si>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</si>
  <si>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</si>
  <si>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</si>
  <si>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</si>
  <si>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</si>
  <si>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</si>
  <si>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</si>
  <si>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</si>
  <si>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</si>
  <si>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</si>
  <si>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</si>
  <si>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</si>
  <si>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</si>
  <si>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</si>
  <si>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</si>
  <si>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</si>
  <si>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</si>
  <si>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</si>
  <si>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</si>
  <si>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</si>
  <si>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</si>
  <si>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</si>
  <si>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</si>
  <si>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</si>
  <si>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</si>
  <si>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</si>
  <si>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</si>
  <si>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</si>
  <si>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</si>
  <si>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</si>
  <si>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</si>
  <si>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</si>
  <si>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</si>
  <si>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</si>
  <si>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</si>
  <si>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</si>
  <si>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</si>
  <si>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</si>
  <si>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</si>
  <si>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</si>
  <si>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</si>
  <si>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</si>
  <si>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</si>
  <si>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</si>
  <si>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</si>
  <si>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</si>
  <si>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</si>
  <si>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</si>
  <si>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</si>
  <si>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</si>
  <si>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</si>
  <si>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</si>
  <si>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</si>
  <si>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</si>
  <si>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</si>
  <si>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</si>
  <si>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</si>
  <si>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</si>
  <si>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</si>
  <si>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</si>
  <si>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</si>
  <si>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</si>
  <si>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</si>
  <si>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</si>
  <si>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</si>
  <si>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</si>
  <si>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</si>
  <si>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</si>
  <si>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</si>
  <si>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</si>
  <si>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</si>
  <si>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</si>
  <si>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</si>
  <si>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</si>
  <si>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</si>
  <si>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</si>
  <si>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</si>
  <si>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</si>
  <si>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</si>
  <si>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</si>
  <si>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</si>
  <si>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</si>
  <si>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</si>
  <si>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</si>
  <si>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</si>
  <si>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</si>
  <si>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</si>
  <si>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</si>
  <si>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</si>
  <si>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</si>
  <si>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</si>
  <si>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</si>
  <si>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</si>
  <si>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</si>
  <si>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</si>
  <si>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</si>
  <si>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</si>
  <si>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</si>
  <si>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</si>
  <si>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</si>
  <si>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</si>
  <si>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</si>
  <si>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</si>
  <si>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</si>
  <si>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</si>
  <si>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</si>
  <si>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</si>
  <si>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</si>
  <si>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</si>
  <si>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</si>
  <si>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</si>
  <si>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</si>
  <si>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</si>
  <si>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</si>
  <si>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</si>
  <si>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</si>
  <si>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</si>
  <si>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</si>
  <si>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</si>
  <si>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</si>
  <si>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</si>
  <si>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</si>
  <si>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</si>
  <si>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</si>
  <si>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</si>
  <si>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</si>
  <si>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</si>
  <si>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</si>
  <si>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</si>
  <si>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</si>
  <si>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</si>
  <si>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</si>
  <si>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</si>
  <si>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</si>
  <si>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</si>
  <si>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</si>
  <si>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</si>
  <si>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</si>
  <si>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</si>
  <si>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</si>
  <si>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</si>
  <si>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</si>
  <si>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</si>
  <si>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</si>
  <si>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</si>
  <si>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</si>
  <si>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</si>
  <si>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</si>
  <si>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</si>
  <si>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</si>
  <si>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</si>
  <si>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</si>
  <si>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</si>
  <si>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</si>
  <si>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</si>
  <si>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</si>
  <si>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</si>
  <si>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</si>
  <si>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</si>
  <si>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</si>
  <si>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</si>
  <si>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</si>
  <si>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</si>
  <si>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</si>
  <si>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</si>
  <si>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</si>
  <si>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</si>
  <si>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</si>
  <si>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</si>
  <si>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</si>
  <si>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</si>
  <si>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</si>
  <si>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</si>
  <si>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</si>
  <si>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</si>
  <si>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</si>
  <si>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</si>
  <si>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</si>
  <si>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</si>
  <si>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</si>
  <si>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</si>
  <si>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</si>
  <si>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</si>
  <si>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</si>
  <si>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</si>
  <si>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</si>
  <si>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</si>
  <si>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</si>
  <si>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</si>
  <si>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</si>
  <si>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</si>
  <si>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</si>
  <si>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</si>
  <si>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</si>
  <si>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</si>
  <si>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</si>
  <si>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</si>
  <si>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</si>
  <si>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</si>
  <si>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</si>
  <si>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</si>
  <si>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</si>
  <si>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</si>
  <si>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</si>
  <si>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</si>
  <si>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</si>
  <si>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</si>
  <si>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</si>
  <si>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</si>
  <si>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</si>
  <si>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</si>
  <si>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</si>
  <si>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</si>
  <si>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</si>
  <si>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</si>
  <si>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</si>
  <si>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</si>
  <si>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</si>
  <si>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</si>
  <si>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</si>
  <si>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</si>
  <si>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</si>
  <si>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</si>
  <si>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</si>
  <si>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</si>
  <si>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</si>
  <si>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</si>
  <si>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</si>
  <si>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</si>
  <si>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</si>
  <si>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</si>
  <si>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</si>
  <si>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</si>
  <si>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</si>
  <si>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</si>
  <si>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</si>
  <si>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</si>
  <si>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</si>
  <si>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</si>
  <si>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</si>
  <si>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</si>
  <si>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</si>
  <si>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</si>
  <si>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</si>
  <si>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</si>
  <si>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</si>
  <si>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</si>
  <si>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</si>
  <si>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</si>
  <si>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</si>
  <si>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</si>
  <si>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</si>
  <si>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</si>
  <si>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</si>
  <si>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</si>
  <si>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</si>
  <si>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</si>
  <si>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</si>
  <si>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</si>
  <si>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</si>
  <si>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</si>
  <si>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</si>
  <si>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</si>
  <si>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</si>
  <si>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</si>
  <si>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</si>
  <si>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</si>
  <si>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</si>
  <si>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</si>
  <si>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</si>
  <si>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</si>
  <si>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</si>
  <si>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</si>
  <si>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</si>
  <si>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</si>
  <si>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</si>
  <si>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</si>
  <si>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</si>
  <si>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</si>
  <si>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</si>
  <si>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</si>
  <si>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</si>
  <si>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</si>
  <si>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</si>
  <si>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</si>
  <si>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</si>
  <si>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</si>
  <si>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</si>
  <si>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</si>
  <si>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</si>
  <si>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</si>
  <si>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</si>
  <si>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</si>
  <si>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</si>
  <si>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</si>
  <si>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</si>
  <si>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</si>
  <si>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</si>
  <si>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</si>
  <si>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</si>
  <si>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</si>
  <si>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</si>
  <si>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</si>
  <si>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</si>
  <si>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</si>
  <si>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</si>
  <si>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</si>
  <si>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</si>
  <si>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</si>
  <si>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</si>
  <si>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</si>
  <si>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</si>
  <si>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</si>
  <si>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</si>
  <si>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</si>
  <si>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</si>
  <si>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</si>
  <si>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</si>
  <si>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</si>
  <si>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</si>
  <si>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</si>
  <si>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</si>
  <si>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</si>
  <si>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</si>
  <si>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</si>
  <si>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</si>
  <si>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</si>
  <si>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</si>
  <si>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</si>
  <si>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</si>
  <si>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</si>
  <si>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</si>
  <si>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</si>
  <si>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</si>
  <si>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</si>
  <si>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</si>
  <si>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</si>
  <si>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</si>
  <si>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</si>
  <si>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</si>
  <si>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</si>
  <si>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</si>
  <si>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</si>
  <si>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</si>
  <si>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</si>
  <si>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</si>
  <si>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</si>
  <si>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</si>
  <si>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</si>
  <si>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</si>
  <si>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</si>
  <si>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</si>
  <si>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</si>
  <si>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</si>
  <si>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</si>
  <si>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</si>
  <si>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</si>
  <si>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</si>
  <si>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</si>
  <si>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</si>
  <si>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</si>
  <si>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</si>
  <si>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</si>
  <si>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</si>
  <si>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</si>
  <si>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</si>
  <si>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</si>
  <si>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</si>
  <si>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</si>
  <si>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</si>
  <si>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</si>
  <si>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</si>
  <si>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</si>
  <si>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</si>
  <si>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</si>
  <si>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</si>
  <si>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</si>
  <si>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</si>
  <si>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</si>
  <si>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</si>
  <si>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</si>
  <si>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</si>
  <si>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</si>
  <si>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</si>
  <si>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</si>
  <si>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</si>
  <si>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</si>
  <si>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</si>
  <si>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</si>
  <si>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</si>
  <si>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</si>
  <si>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</si>
  <si>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</si>
  <si>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</si>
  <si>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</si>
  <si>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</si>
  <si>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</si>
  <si>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</si>
  <si>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</si>
  <si>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</si>
  <si>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</si>
  <si>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</si>
  <si>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</si>
  <si>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</si>
  <si>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</si>
  <si>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</si>
  <si>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</si>
  <si>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</si>
  <si>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</si>
  <si>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</si>
  <si>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</si>
  <si>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</si>
  <si>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</si>
  <si>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</si>
  <si>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</si>
  <si>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</si>
  <si>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</si>
  <si>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</si>
  <si>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</si>
  <si>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</si>
  <si>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</si>
  <si>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</si>
  <si>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</si>
  <si>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</si>
  <si>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</si>
  <si>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</si>
  <si>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</si>
  <si>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</si>
  <si>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</si>
  <si>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</si>
  <si>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</si>
  <si>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</si>
  <si>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</si>
  <si>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</si>
  <si>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</si>
  <si>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</si>
  <si>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</si>
  <si>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</si>
  <si>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</si>
  <si>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</si>
  <si>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</si>
  <si>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</si>
  <si>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</si>
  <si>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</si>
  <si>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</si>
  <si>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</si>
  <si>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</si>
  <si>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</si>
  <si>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</si>
  <si>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</si>
  <si>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</si>
  <si>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</si>
  <si>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</si>
  <si>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</si>
  <si>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</si>
  <si>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</si>
  <si>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</si>
  <si>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</si>
  <si>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</si>
  <si>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</si>
  <si>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</si>
  <si>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</si>
  <si>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</si>
  <si>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</si>
  <si>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</si>
  <si>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</si>
  <si>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</si>
  <si>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</si>
  <si>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</si>
  <si>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</si>
  <si>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</si>
  <si>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</si>
  <si>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</si>
  <si>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</si>
  <si>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</si>
  <si>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</si>
  <si>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</si>
  <si>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</si>
  <si>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</si>
  <si>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</si>
  <si>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</si>
  <si>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</si>
  <si>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</si>
  <si>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</si>
  <si>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</si>
  <si>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</si>
  <si>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</si>
  <si>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</si>
  <si>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</si>
  <si>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</si>
  <si>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</si>
  <si>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</si>
  <si>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</si>
  <si>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</si>
  <si>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</si>
  <si>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</si>
  <si>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</si>
  <si>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</si>
  <si>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</si>
  <si>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</si>
  <si>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</si>
  <si>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</si>
  <si>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</si>
  <si>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</si>
  <si>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</si>
  <si>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</si>
  <si>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</si>
  <si>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</si>
  <si>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</si>
  <si>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</si>
  <si>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</si>
  <si>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</si>
  <si>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</si>
  <si>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</si>
  <si>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</si>
  <si>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</si>
  <si>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</si>
  <si>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</si>
  <si>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</si>
  <si>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</si>
  <si>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</si>
  <si>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</si>
  <si>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</si>
  <si>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</si>
  <si>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</si>
  <si>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</si>
  <si>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</si>
  <si>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</si>
  <si>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</si>
  <si>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</si>
  <si>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</si>
  <si>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</si>
  <si>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</si>
  <si>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</si>
  <si>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</si>
  <si>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</si>
  <si>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</si>
  <si>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</si>
  <si>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</si>
  <si>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</si>
  <si>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</si>
  <si>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</si>
  <si>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</si>
  <si>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</si>
  <si>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</si>
  <si>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</si>
  <si>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</si>
  <si>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</si>
  <si>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</si>
  <si>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</si>
  <si>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</si>
  <si>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</si>
  <si>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</si>
  <si>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</si>
  <si>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</si>
  <si>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</si>
  <si>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</si>
  <si>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</si>
  <si>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</si>
  <si>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</si>
  <si>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</si>
  <si>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</si>
  <si>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</si>
  <si>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</si>
  <si>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</si>
  <si>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</si>
  <si>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</si>
  <si>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</si>
  <si>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</si>
  <si>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</si>
  <si>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</si>
  <si>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</si>
  <si>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</si>
  <si>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</si>
  <si>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</si>
  <si>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</si>
  <si>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</si>
  <si>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</si>
  <si>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</si>
  <si>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</si>
  <si>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</si>
  <si>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</si>
  <si>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</si>
  <si>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</si>
  <si>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</si>
  <si>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</si>
  <si>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</si>
  <si>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</si>
  <si>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</si>
  <si>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</si>
  <si>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</si>
  <si>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</si>
  <si>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</si>
  <si>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</si>
  <si>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</si>
  <si>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</si>
  <si>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</si>
  <si>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</si>
  <si>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</si>
  <si>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</si>
  <si>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</si>
  <si>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</si>
  <si>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</si>
  <si>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</si>
  <si>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</si>
  <si>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</si>
  <si>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</si>
  <si>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</si>
  <si>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</si>
  <si>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</si>
  <si>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</si>
  <si>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</si>
  <si>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</si>
  <si>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</si>
  <si>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</si>
  <si>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</si>
  <si>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</si>
  <si>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</si>
  <si>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</si>
  <si>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</si>
  <si>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</si>
  <si>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</si>
  <si>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</si>
  <si>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</si>
  <si>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</si>
  <si>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</si>
  <si>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</si>
  <si>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</si>
  <si>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</si>
  <si>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</si>
  <si>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</si>
  <si>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</si>
  <si>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</si>
  <si>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</si>
  <si>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</si>
  <si>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</si>
  <si>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</si>
  <si>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</si>
  <si>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</si>
  <si>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</si>
  <si>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</si>
  <si>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</si>
  <si>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</si>
  <si>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</si>
  <si>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</si>
  <si>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</si>
  <si>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</si>
  <si>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</si>
  <si>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30mins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</si>
  <si>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</si>
  <si>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</si>
  <si>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</si>
  <si>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</si>
  <si>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</si>
  <si>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</si>
  <si>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</si>
  <si>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</si>
  <si>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</si>
  <si>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</si>
  <si>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</si>
  <si>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</si>
  <si>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</si>
  <si>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</si>
  <si>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</si>
  <si>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</si>
  <si>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</si>
  <si>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</si>
  <si>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</si>
  <si>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</si>
  <si>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</si>
  <si>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</si>
  <si>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</si>
  <si>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</si>
  <si>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</si>
  <si>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</si>
  <si>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</si>
  <si>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</si>
  <si>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</si>
  <si>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</si>
  <si>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</si>
  <si>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</si>
  <si>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</si>
  <si>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</si>
  <si>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</si>
  <si>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</si>
  <si>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</si>
  <si>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</si>
  <si>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</si>
  <si>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</si>
  <si>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</si>
  <si>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</si>
  <si>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</si>
  <si>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</si>
  <si>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</si>
  <si>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</si>
  <si>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</si>
  <si>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</si>
  <si>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</si>
  <si>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</si>
  <si>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</si>
  <si>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</si>
  <si>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</si>
  <si>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</si>
  <si>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</si>
  <si>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</si>
  <si>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</si>
  <si>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</si>
  <si>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</si>
  <si>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</si>
  <si>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</si>
  <si>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</si>
  <si>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</si>
  <si>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</si>
  <si>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</si>
  <si>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</si>
  <si>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</si>
  <si>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</si>
  <si>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</si>
  <si>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</si>
  <si>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</si>
  <si>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</si>
  <si>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</si>
  <si>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</si>
  <si>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</si>
  <si>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</si>
  <si>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</si>
  <si>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</si>
  <si>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</si>
  <si>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</si>
  <si>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</si>
  <si>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</si>
  <si>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</si>
  <si>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</si>
  <si>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</si>
  <si>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</si>
  <si>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No PCM</t>
  </si>
  <si>
    <t>PCM-20251103-00000895</t>
  </si>
  <si>
    <t>025-11-03 11:17:37</t>
  </si>
  <si>
    <t>ETA 200 min</t>
  </si>
  <si>
    <t>PCM-20251103-00000555</t>
  </si>
  <si>
    <t xml:space="preserve">Major </t>
  </si>
  <si>
    <t xml:space="preserve">5G Switched off due to high load / EM team at site connect PG </t>
  </si>
  <si>
    <t>TT-20251102-01141 / no PCM</t>
  </si>
  <si>
    <t>EM team on the way ETA 55 Mins</t>
  </si>
  <si>
    <t xml:space="preserve"> PCM-20250215-00000830 </t>
  </si>
  <si>
    <t>LTE site still down and  site located in aramco area access issue need special permission</t>
  </si>
  <si>
    <t>PCM-20251103-00000893</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</si>
  <si>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</si>
  <si>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</si>
  <si>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</si>
  <si>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</si>
  <si>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</si>
  <si>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</si>
  <si>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</si>
  <si>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</si>
  <si>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 xml:space="preserve">sectors down due to Rectfrie issue ,  under arrangement // 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</si>
</sst>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4" totalsRowShown="0" headerRowDxfId="64" dataDxfId="63" headerRowBorderDxfId="61" tableBorderDxfId="62">
  <autoFilter ref="A1:L10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301.58644236111286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0.10490266203851206</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45964.534867939816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45964.534867939816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45964.534867939816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45964.534867939816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45964.534867939816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45964.534867939816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45964.534867939816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45964.534867939816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45964.534867939816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45964.534867939816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45964.534867939816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45964.534867939816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45964.534867939816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45964.534867939816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45964.534867939816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45964.534867939816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45964.534867939816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45964.534867939816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45964.534867939816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45964.534867939816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45964.534867939816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45964.534867939816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45964.534867939816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45964.534867939816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45964.534867939816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45964.534867939816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45964.534867939816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45964.534867939816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45964.534867939816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45964.534867939816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45964.534867939816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45964.534867939816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45964.534867939816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45964.534867939816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45964.534867939816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45964.534867939816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45964.534867939816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45964.534867939816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45964.534867939816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45964.534867939816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45964.534867939816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45964.534867939816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45964.534867939816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45964.534867939816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45964.534867939816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45964.534867939816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45964.534867939816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45964.534867939816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45964.534867939816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45964.534867939816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45964.534867939816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45964.534867939816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45964.534867939816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45964.534867939816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45964.534867939816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45964.534867939816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45964.534867939816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45964.534867939816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45964.534867939816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45964.534867939816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45964.534867939816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45964.534867939816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45964.534867939816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45964.534867939816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45964.534867939816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45964.534867939816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45964.534867939816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45964.534867939816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45964.534867939816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45964.534867939816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45964.534867939816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45964.534867939816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45964.534867939816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45964.534867939816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45964.534867939816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45964.534867939816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45964.534867939816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45964.534867939816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45964.534867939816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45964.534867939816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45964.534867939816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45964.534867939816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45964.534867939816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45964.534867939816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45964.534867939816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45964.534867939816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45964.534867939816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45964.534867939816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45964.534867939816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45964.534867939816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45964.534867939816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45964.534867939816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45964.534867939816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45964.534867939816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45964.534867939816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45964.534867939816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45964.534867939816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45964.534867939816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45964.534867939816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45964.534867939816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45964.534867939816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45964.534867939816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45964.534867939816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45964.534867939816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45964.534867939816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45964.534867939816</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45964.534867939816</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DFCB1DAD-3A24-45F1-BC5A-2D2E41C09870}"/>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139.53503032407752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5.7927846064849291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0.16384942129661795</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25102</v>
      </c>
      <c r="E6" s="113" t="s">
        <v>39021</v>
      </c>
      <c r="F6" s="114"/>
      <c r="G6" s="115">
        <f ca="1">IFERROR(NOW()-F6,"-")</f>
        <v>45964.534867939816</v>
      </c>
      <c r="H6" s="114">
        <v>45964.424907407411</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39112</v>
      </c>
      <c r="B7" s="18" t="str">
        <f>IFERROR(VLOOKUP(D7,DB!A:K,11,0),"")</f>
        <v>R2</v>
      </c>
      <c r="C7" s="18">
        <v>2</v>
      </c>
      <c r="D7" s="18" t="s">
        <v>38840</v>
      </c>
      <c r="E7" s="113" t="s">
        <v>39021</v>
      </c>
      <c r="F7" s="114">
        <v>45964.475532407407</v>
      </c>
      <c r="G7" s="115">
        <f ca="1">IFERROR(NOW()-F7,"-")</f>
        <v>5.9335532409022562E-2</v>
      </c>
      <c r="H7" s="114" t="s">
        <v>39113</v>
      </c>
      <c r="I7" s="18" t="str">
        <f>IFERROR(VLOOKUP(D7,DB!A:F,6,0),"")</f>
        <v>Power cube</v>
      </c>
      <c r="J7" s="18" t="str">
        <f>IFERROR(VLOOKUP(D7,DB!A:G,7,0),"")</f>
        <v>In progress+No BB Design</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45964.534867939816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45964.534867939816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45964.534867939816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45964.534867939816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45964.534867939816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45964.534867939816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45964.534867939816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45964.534867939816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45964.534867939816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45964.534867939816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45964.534867939816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45964.534867939816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45964.534867939816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45964.534867939816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45964.534867939816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45964.534867939816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45964.534867939816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45964.534867939816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45964.534867939816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45964.534867939816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45964.534867939816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45964.534867939816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45964.534867939816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45964.534867939816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45964.534867939816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45964.534867939816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45964.534867939816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45964.534867939816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45964.534867939816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45964.534867939816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45964.534867939816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45964.534867939816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45964.534867939816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45964.534867939816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45964.534867939816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45964.534867939816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45964.534867939816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45964.534867939816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45964.534867939816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45964.534867939816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45964.534867939816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45964.534867939816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45964.534867939816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45964.534867939816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45964.534867939816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45964.534867939816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45964.534867939816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45964.534867939816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45964.534867939816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45964.534867939816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45964.534867939816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45964.534867939816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45964.534867939816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45964.534867939816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45964.534867939816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45964.534867939816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45964.534867939816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45964.534867939816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45964.534867939816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45964.534867939816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45964.534867939816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45964.534867939816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45964.534867939816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45964.534867939816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45964.534867939816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45964.534867939816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45964.534867939816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45964.534867939816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45964.534867939816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45964.534867939816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45964.534867939816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45964.534867939816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45964.534867939816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45964.534867939816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45964.534867939816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45964.534867939816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45964.534867939816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45964.534867939816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45964.534867939816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45964.534867939816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45964.534867939816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45964.534867939816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45964.534867939816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45964.534867939816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45964.534867939816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45964.534867939816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45964.534867939816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45964.534867939816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45964.534867939816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45964.534867939816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45964.534867939816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45964.534867939816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45964.534867939816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45964.534867939816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45964.534867939816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45964.534867939816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45964.534867939816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45964.534867939816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45964.534867939816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45964.534867939816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45964.534867939816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45964.534867939816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45964.534867939816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45964.534867939816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45964.534867939816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45964.534867939816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45964.534867939816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45964.534867939816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45964.534867939816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45964.534867939816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45964.534867939816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45964.534867939816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45964.534867939816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45964.534867939816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45964.534867939816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45964.534867939816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45964.534867939816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45964.534867939816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45964.534867939816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45964.534867939816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45964.534867939816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45964.534867939816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45964.534867939816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60"/>
      <c r="B131" s="161" t="str">
        <f>IFERROR(VLOOKUP(D131,DB!A:K,11,0),"")</f>
        <v/>
      </c>
      <c r="C131" s="161"/>
      <c r="D131" s="161"/>
      <c r="E131" s="162"/>
      <c r="F131" s="163"/>
      <c r="G131" s="164">
        <f ca="1">IFERROR(NOW()-F131,"-")</f>
        <v>45964.534867939816</v>
      </c>
      <c r="H131" s="163"/>
      <c r="I131" s="161" t="str">
        <f>IFERROR(VLOOKUP(D131,DB!A:F,6,0),"")</f>
        <v/>
      </c>
      <c r="J131" s="161" t="str">
        <f>IFERROR(VLOOKUP(D131,DB!A:G,7,0),"")</f>
        <v/>
      </c>
      <c r="K131" s="165"/>
      <c r="L131" s="161" t="str">
        <f>IFERROR(VLOOKUP(D131,DB!A:I,9,0),"")</f>
        <v/>
      </c>
      <c r="M131" s="161"/>
      <c r="N131" s="161"/>
      <c r="O131" s="161"/>
      <c r="P131" s="161"/>
      <c r="Q131" s="161"/>
      <c r="R131" s="161"/>
      <c r="S131" s="161"/>
      <c r="T131" s="161"/>
      <c r="U131" s="161"/>
      <c r="V131" s="161"/>
      <c r="W131" s="161"/>
      <c r="X131" s="161"/>
      <c r="Y131" s="161"/>
      <c r="Z131" s="161"/>
      <c r="AA131" s="161"/>
      <c r="AB131" s="161"/>
      <c r="AC131" s="161"/>
      <c r="AD131" s="161"/>
      <c r="AE131" s="161"/>
      <c r="AF131" s="161"/>
      <c r="AG131" s="161"/>
      <c r="AH131" s="161"/>
      <c r="AI131" s="161"/>
      <c r="AJ131" s="161"/>
      <c r="AK131" s="161"/>
      <c r="AL131" s="161"/>
      <c r="AM131" s="161"/>
      <c r="AN131" s="161"/>
      <c r="AO131" s="161"/>
      <c r="AP131" s="161"/>
      <c r="AQ131" s="161"/>
      <c r="AR131" s="161"/>
      <c r="AS131" s="161"/>
      <c r="AT131" s="161"/>
      <c r="AU131" s="161"/>
      <c r="AV131" s="161"/>
      <c r="AW131" s="161"/>
      <c r="AX131" s="161"/>
      <c r="AY131" s="161"/>
      <c r="AZ131" s="161"/>
      <c r="BA131" s="161"/>
      <c r="BB131" s="161"/>
      <c r="BC131" s="161"/>
      <c r="BD131" s="161"/>
      <c r="BE131" s="161"/>
      <c r="BF131" s="161"/>
      <c r="BG131" s="161"/>
      <c r="BH131" s="161"/>
      <c r="BI131" s="161"/>
      <c r="BJ131" s="161"/>
      <c r="BK131" s="161"/>
      <c r="BL131" s="161"/>
      <c r="BM131" s="161"/>
      <c r="BN131" s="161"/>
      <c r="BO131" s="161"/>
      <c r="BP131" s="161"/>
      <c r="BQ131" s="161"/>
      <c r="BR131" s="161"/>
      <c r="BS131" s="161"/>
      <c r="BT131" s="161"/>
      <c r="BU131" s="161"/>
      <c r="BV131" s="161"/>
      <c r="BW131" s="161"/>
      <c r="BX131" s="161"/>
      <c r="BY131" s="161"/>
      <c r="BZ131" s="161"/>
      <c r="CA131" s="161"/>
      <c r="CB131" s="161"/>
      <c r="CC131" s="161"/>
      <c r="CD131" s="161"/>
      <c r="CE131" s="161"/>
      <c r="CF131" s="161"/>
      <c r="CG131" s="161"/>
      <c r="CH131" s="161"/>
      <c r="CI131" s="161"/>
      <c r="CJ131" s="166"/>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39115</v>
      </c>
      <c r="B2" s="62" t="str">
        <f>IFERROR(VLOOKUP(D2,DB!A:K,11,0),"")</f>
        <v>R3</v>
      </c>
      <c r="C2" s="18">
        <v>1</v>
      </c>
      <c r="D2" s="18" t="s">
        <v>19379</v>
      </c>
      <c r="E2" s="18" t="s">
        <v>39116</v>
      </c>
      <c r="F2" s="20">
        <v>45964.388067129628</v>
      </c>
      <c r="G2" s="21">
        <f t="shared" ref="G2:G35" ca="1" si="0">IFERROR(NOW()-F2,"-")</f>
        <v>0.14680115741066402</v>
      </c>
      <c r="H2" s="22">
        <v>45964.464317129627</v>
      </c>
      <c r="I2" s="19" t="str">
        <f>IFERROR(VLOOKUP(D2,DB!A:F,6,0),"")</f>
        <v>SCECO</v>
      </c>
      <c r="J2" s="18" t="str">
        <f>IFERROR(VLOOKUP(D2,DB!A:G,7,0),"")</f>
        <v>Dead</v>
      </c>
      <c r="K2" s="46" t="s">
        <v>39117</v>
      </c>
      <c r="L2" s="23" t="str">
        <f>IFERROR(VLOOKUP(D2,DB!A:I,9,0),"")</f>
        <v>Latis</v>
      </c>
    </row>
    <row r="3" spans="1:13" ht="15" customHeight="1">
      <c r="A3" s="19" t="s">
        <v>39118</v>
      </c>
      <c r="B3" s="62" t="str">
        <f>IFERROR(VLOOKUP(D3,DB!A:K,11,0),"")</f>
        <v>R3</v>
      </c>
      <c r="C3" s="18">
        <v>3</v>
      </c>
      <c r="D3" s="62" t="s">
        <v>16714</v>
      </c>
      <c r="E3" s="18"/>
      <c r="F3" s="20"/>
      <c r="G3" s="21">
        <f t="shared" ca="1" si="0"/>
        <v>45964.534868287039</v>
      </c>
      <c r="H3" s="22">
        <v>45964.465532407405</v>
      </c>
      <c r="I3" s="19" t="str">
        <f>IFERROR(VLOOKUP(D3,DB!A:F,6,0),"")</f>
        <v>SCECO</v>
      </c>
      <c r="J3" s="18" t="str">
        <f>IFERROR(VLOOKUP(D3,DB!A:G,7,0),"")</f>
        <v>Dead</v>
      </c>
      <c r="K3" s="46" t="s">
        <v>39119</v>
      </c>
      <c r="L3" s="23" t="str">
        <f>IFERROR(VLOOKUP(D3,DB!A:I,9,0),"")</f>
        <v>Latis</v>
      </c>
    </row>
    <row r="4" spans="1:13" ht="15" customHeight="1">
      <c r="A4" s="19"/>
      <c r="B4" s="62" t="str">
        <f>IFERROR(VLOOKUP(D4,DB!A:K,11,0),"")</f>
        <v/>
      </c>
      <c r="C4" s="18"/>
      <c r="D4" s="18"/>
      <c r="E4" s="18"/>
      <c r="F4" s="20"/>
      <c r="G4" s="21">
        <f t="shared" ca="1" si="0"/>
        <v>45964.534868287039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45964.534868287039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45964.534868287039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45964.534868287039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45964.534868287039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45964.534868287039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45964.534868287039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45964.534868287039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45964.534868287039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45964.534868287039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45964.534868287039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45964.534868287039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45964.534868287039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45964.534868287039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45964.534868287039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45964.534868287039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45964.534868287039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45964.534868287039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45964.534868287039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45964.534868287039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45964.534868287039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45964.534868287039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45964.534868287039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45964.534868287039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45964.534868287039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45964.534868287039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45964.534868287039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45964.534868287039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45964.534868287039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45964.534868287039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45964.534868287039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45964.534868287039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ref="G36:G99" ca="1" si="1">IFERROR(NOW()-F36,"-")</f>
        <v>45964.534868287039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45964.534868287039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45964.534868287039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45964.534868287039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45964.534868287039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45964.534868287039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45964.534868287039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45964.534868287039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45964.534868287039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45964.534868287039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45964.534868287039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45964.534868287039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45964.534868287039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45964.534868287039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45964.534868287039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45964.534868287039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45964.534868287039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45964.534868287039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45964.534868287039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45964.534868287039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45964.534868287039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45964.534868287039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45964.534868287039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45964.534868287039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45964.534868287039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45964.534868287039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45964.534868287039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45964.534868287039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45964.534868287039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45964.534868287039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45964.534868287039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45964.534868287039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45964.534868287039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45964.534868287039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45964.534868287039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45964.534868287039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45964.534868287039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45964.534868287039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45964.534868287039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45964.534868287039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45964.534868287039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45964.534868287039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45964.534868287039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45964.534868287039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45964.534868287039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45964.534868287039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45964.534868287039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45964.534868287039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45964.534868287039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45964.534868287039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45964.534868287039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45964.534868287039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45964.534868287039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45964.534868287039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45964.534868287039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45964.534868287039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45964.534868287039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45964.534868287039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45964.534868287039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45964.534868287039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45964.534868287039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45964.534868287039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45964.534868287039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45964.534868287039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ref="G100:G163" ca="1" si="2">IFERROR(NOW()-F100,"-")</f>
        <v>45964.534868287039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45964.534868287039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45964.534868287039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45964.534868287039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45964.534868287039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45964.534868287039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45964.534868287039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45964.534868287039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45964.534868287039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45964.534868287039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45964.534868287039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45964.534868287039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45964.534868287039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45964.534868287039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45964.534868287039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45964.534868287039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45964.534868287039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45964.534868287039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45964.534868287039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45964.534868287039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45964.534868287039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45964.534868287039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45964.534868287039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45964.534868287039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45964.534868287039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45964.534868287039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45964.534868287039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45964.534868287039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45964.534868287039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45964.534868287039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45964.534868287039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45964.534868287039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45964.534868287039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45964.534868287039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45964.534868287039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45964.534868287039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45964.534868287039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45964.534868287039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45964.534868287039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45964.534868287039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45964.534868287039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45964.534868287039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45964.534868287039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45964.534868287039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45964.534868287039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45964.534868287039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45964.534868287039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45964.534868287039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45964.534868287039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45964.534868287039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45964.534868287039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45964.534868287039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45964.534868287039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45964.534868287039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45964.534868287039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45964.534868287039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45964.534868287039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45964.534868287039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45964.534868287039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45964.534868287039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45964.534868287039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45964.534868287039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45964.534868287039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45964.534868287039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ref="G164:G227" ca="1" si="3">IFERROR(NOW()-F164,"-")</f>
        <v>45964.534868287039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45964.534868287039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45964.534868287039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45964.534868287039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45964.534868287039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45964.534868287039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45964.534868287039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45964.534868287039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45964.534868287039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45964.534868287039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45964.534868287039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45964.534868287039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45964.534868287039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45964.534868287039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45964.534868287039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45964.534868287039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45964.534868287039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45964.534868287039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45964.534868287039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45964.534868287039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45964.534868287039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45964.534868287039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45964.534868287039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45964.534868287039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45964.534868287039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45964.534868287039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45964.534868287039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45964.534868287039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45964.534868287039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45964.534868287039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45964.534868287039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45964.534868287039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45964.534868287039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45964.534868287039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45964.534868287039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45964.534868287039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45964.534868287039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45964.534868287039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45964.534868287039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45964.534868287039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45964.534868287039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45964.534868287039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45964.534868287039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45964.534868287039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45964.534868287039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45964.534868287039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45964.534868287039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45964.534868287039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45964.534868287039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45964.534868287039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45964.534868287039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45964.534868287039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45964.534868287039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45964.534868287039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45964.534868287039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45964.534868287039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45964.534868287039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45964.534868287039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45964.534868287039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45964.534868287039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45964.534868287039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45964.534868287039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45964.534868287039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45964.534868287039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ref="G228:G291" ca="1" si="4">IFERROR(NOW()-F228,"-")</f>
        <v>45964.534868287039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45964.534868287039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45964.534868287039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45964.534868287039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45964.534868287039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45964.534868287039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45964.534868287039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45964.534868287039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45964.534868287039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45964.534868287039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45964.534868287039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45964.534868287039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45964.534868287039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45964.534868287039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45964.534868287039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45964.534868287039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45964.534868287039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45964.534868287039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45964.534868287039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45964.534868287039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45964.534868287039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45964.534868287039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45964.534868287039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45964.534868287039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45964.534868287039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45964.534868287039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45964.534868287039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45964.534868287039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45964.534868287039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45964.534868287039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45964.534868287039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45964.534868287039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45964.534868287039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45964.534868287039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45964.534868287039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45964.534868287039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45964.534868287039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45964.534868287039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45964.534868287039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45964.534868287039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45964.534868287039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45964.534868287039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45964.534868287039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45964.534868287039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45964.534868287039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45964.534868287039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45964.534868287039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45964.534868287039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45964.534868287039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45964.534868287039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45964.534868287039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45964.534868287039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45964.534868287039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45964.534868287039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45964.534868287039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45964.534868287039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45964.534868287039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45964.534868287039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45964.534868287039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45964.534868287039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45964.534868287039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45964.534868287039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45964.534868287039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45964.534868287039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ref="G292:G355" ca="1" si="5">IFERROR(NOW()-F292,"-")</f>
        <v>45964.534868287039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45964.534868287039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45964.534868287039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45964.534868287039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45964.534868287039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45964.534868287039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45964.534868287039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45964.534868287039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45964.534868287039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45964.534868287039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45964.534868287039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45964.534868287039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45964.534868287039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45964.534868287039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45964.534868287039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45964.534868287039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45964.534868287039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45964.534868287039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45964.534868287039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45964.534868287039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45964.534868287039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45964.534868287039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45964.534868287039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45964.534868287039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45964.534868287039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45964.534868287039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45964.534868287039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45964.534868287039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45964.534868287039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45964.534868287039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45964.534868287039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45964.534868287039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45964.534868287039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45964.534868287039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45964.534868287039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45964.534868287039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45964.534868287039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45964.534868287039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45964.534868287039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45964.534868287039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45964.534868287039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45964.534868287039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45964.534868287039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45964.534868287039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45964.534868287039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45964.534868287039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45964.534868287039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45964.534868287039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45964.534868287039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45964.534868287039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45964.534868287039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45964.534868287039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45964.534868287039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45964.534868287039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45964.534868287039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45964.534868287039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45964.534868287039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45964.534868287039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45964.534868287039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45964.534868287039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45964.534868287039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45964.534868287039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45964.534868287039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45964.534868287039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ref="G356:G419" ca="1" si="6">IFERROR(NOW()-F356,"-")</f>
        <v>45964.534868287039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45964.534868287039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45964.534868287039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45964.534868287039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45964.534868287039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45964.534868287039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45964.534868287039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45964.534868287039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45964.534868287039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45964.534868287039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45964.534868287039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45964.534868287039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45964.534868287039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45964.534868287039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45964.534868287039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45964.534868287039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45964.534868287039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45964.534868287039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45964.534868287039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45964.534868287039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45964.534868287039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45964.534868287039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45964.534868287039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45964.534868287039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45964.534868287039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45964.534868287039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45964.534868287039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45964.534868287039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45964.534868287039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45964.534868287039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45964.534868287039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45964.534868287039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45964.534868287039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45964.534868287039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45964.534868287039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45964.534868287039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45964.534868287039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45964.534868287039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45964.534868287039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45964.534868287039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45964.534868287039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45964.534868287039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45964.534868287039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45964.534868287039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45964.534868287039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45964.534868287039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45964.534868287039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45964.534868287039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45964.534868287039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45964.534868287039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45964.534868287039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45964.534868287039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45964.534868287039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45964.534868287039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45964.534868287039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45964.534868287039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45964.534868287039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45964.534868287039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45964.534868287039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45964.534868287039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45964.534868287039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45964.534868287039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45964.534868287039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45964.534868287039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ref="G420:G483" ca="1" si="7">IFERROR(NOW()-F420,"-")</f>
        <v>45964.534868287039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45964.534868287039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45964.534868287039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45964.534868287039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45964.534868287039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45964.534868287039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45964.534868287039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45964.534868287039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45964.534868287039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45964.534868287039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45964.534868287039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45964.534868287039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45964.534868287039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45964.534868287039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45964.534868287039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45964.534868287039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45964.534868287039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45964.534868287039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45964.534868287039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45964.534868287039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45964.534868287039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45964.534868287039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45964.534868287039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45964.534868287039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45964.534868287039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45964.534868287039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45964.534868287039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45964.534868287039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45964.534868287039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45964.534868287039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45964.534868287039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45964.534868287039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45964.534868287039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45964.534868287039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45964.534868287039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45964.534868287039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45964.534868287039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45964.534868287039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45964.534868287039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45964.534868287039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45964.534868287039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45964.534868287039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45964.534868287039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45964.534868287039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45964.534868287039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45964.534868287039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45964.534868287039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45964.534868287039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45964.534868287039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45964.534868287039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45964.534868287039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45964.534868287039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45964.534868287039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45964.534868287039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45964.534868287039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45964.534868287039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45964.534868287039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45964.534868287039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45964.534868287039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45964.534868287039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45964.534868287039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45964.534868287039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45964.534868287039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45964.534868287039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ref="G484:G547" ca="1" si="8">IFERROR(NOW()-F484,"-")</f>
        <v>45964.534868287039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45964.534868287039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45964.534868287039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45964.534868287039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45964.534868287039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45964.534868287039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45964.534868287039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45964.534868287039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45964.534868287039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45964.534868287039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45964.534868287039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45964.534868287039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45964.534868287039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45964.534868287039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45964.534868287039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45964.534868287039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45964.534868287039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45964.534868287039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45964.534868287039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45964.534868287039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45964.534868287039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45964.534868287039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45964.534868287039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45964.534868287039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45964.534868287039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45964.534868287039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45964.534868287039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45964.534868287039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45964.534868287039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45964.534868287039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45964.534868287039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45964.534868287039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45964.534868287039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45964.534868287039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45964.534868287039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45964.534868287039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45964.534868287039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45964.534868287039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45964.534868287039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45964.534868287039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45964.534868287039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45964.534868287039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45964.534868287039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45964.534868287039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45964.534868287039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45964.534868287039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45964.534868287039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45964.534868287039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45964.534868287039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45964.534868287039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45964.534868287039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45964.534868287039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45964.534868287039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45964.534868287039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45964.534868287039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45964.534868287039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45964.534868287039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45964.534868287039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45964.534868287039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45964.534868287039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45964.534868287039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45964.534868287039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45964.534868287039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45964.534868287039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ref="G548:G611" ca="1" si="9">IFERROR(NOW()-F548,"-")</f>
        <v>45964.534868287039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45964.534868287039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45964.534868287039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45964.534868287039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45964.534868287039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45964.534868287039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45964.534868287039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45964.534868287039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45964.534868287039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45964.534868287039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45964.534868287039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45964.534868287039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45964.534868287039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45964.534868287039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45964.534868287039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45964.534868287039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45964.534868287039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45964.534868287039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45964.534868287039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45964.534868287039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45964.534868287039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45964.534868287039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45964.534868287039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45964.534868287039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45964.534868287039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45964.534868287039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45964.534868287039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45964.534868287039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45964.534868287039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45964.534868287039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45964.534868287039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45964.534868287039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45964.534868287039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45964.534868287039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45964.534868287039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45964.534868287039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45964.534868287039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45964.534868287039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45964.534868287039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45964.534868287039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45964.534868287039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45964.534868287039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45964.534868287039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45964.534868287039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45964.534868287039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45964.534868287039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45964.534868287039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45964.534868287039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45964.534868287039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45964.534868287039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45964.534868287039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45964.534868287039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45964.534868287039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45964.534868287039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45964.534868287039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45964.534868287039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45964.534868287039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45964.534868287039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45964.534868287039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45964.534868287039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45964.534868287039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45964.534868287039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45964.534868287039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45964.534868287039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ref="G612:G675" ca="1" si="10">IFERROR(NOW()-F612,"-")</f>
        <v>45964.534868287039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45964.534868287039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45964.534868287039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45964.534868287039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45964.534868287039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45964.534868287039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45964.534868287039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45964.534868287039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45964.534868287039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45964.534868287039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45964.534868287039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45964.534868287039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45964.534868287039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45964.534868287039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45964.534868287039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45964.534868287039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45964.534868287039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45964.534868287039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45964.534868287039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45964.534868287039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45964.534868287039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45964.534868287039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45964.534868287039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45964.534868287039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45964.534868287039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45964.534868287039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45964.534868287039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45964.534868287039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45964.534868287039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45964.534868287039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45964.534868287039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45964.534868287039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45964.534868287039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45964.534868287039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45964.534868287039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45964.534868287039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45964.534868287039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45964.534868287039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45964.534868287039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45964.534868287039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45964.534868287039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45964.534868287039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45964.534868287039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45964.534868287039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45964.534868287039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45964.534868287039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45964.534868287039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45964.534868287039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45964.534868287039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45964.534868287039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45964.534868287039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45964.534868287039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45964.534868287039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45964.534868287039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45964.534868287039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45964.534868287039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45964.534868287039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45964.534868287039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45964.534868287039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45964.534868287039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45964.534868287039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45964.534868287039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45964.534868287039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45964.534868287039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ref="G676:G739" ca="1" si="11">IFERROR(NOW()-F676,"-")</f>
        <v>45964.534868287039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45964.534868287039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45964.534868287039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45964.534868287039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45964.534868287039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45964.534868287039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45964.534868287039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45964.534868287039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45964.534868287039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45964.534868287039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45964.534868287039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45964.534868287039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45964.534868287039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45964.534868287039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45964.534868287039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45964.534868287039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45964.534868287039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45964.534868287039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45964.534868287039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45964.534868287039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45964.534868287039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45964.534868287039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45964.534868287039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45964.534868287039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45964.534868287039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45964.534868287039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45964.534868287039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45964.534868287039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45964.534868287039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45964.534868287039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45964.534868287039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45964.534868287039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45964.534868287039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45964.534868287039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45964.534868287039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45964.534868287039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45964.534868287039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45964.534868287039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45964.534868287039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45964.534868287039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45964.534868287039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45964.534868287039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45964.534868287039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45964.534868287039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45964.534868287039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45964.534868287039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45964.534868287039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45964.534868287039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45964.534868287039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45964.534868287039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45964.534868287039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45964.534868287039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45964.534868287039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45964.534868287039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45964.534868287039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45964.534868287039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45964.534868287039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45964.534868287039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45964.534868287039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45964.534868287039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45964.534868287039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45964.534868287039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45964.534868287039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45964.534868287039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ref="G740:G803" ca="1" si="12">IFERROR(NOW()-F740,"-")</f>
        <v>45964.534868287039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45964.534868287039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45964.534868287039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45964.534868287039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45964.534868287039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45964.534868287039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45964.534868287039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45964.534868287039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45964.534868287039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45964.534868287039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45964.534868287039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45964.534868287039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45964.534868287039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45964.534868287039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45964.534868287039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45964.534868287039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45964.534868287039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45964.534868287039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45964.534868287039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45964.534868287039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45964.534868287039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45964.534868287039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45964.534868287039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45964.534868287039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45964.534868287039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45964.534868287039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45964.534868287039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45964.534868287039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45964.534868287039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45964.534868287039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45964.534868287039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45964.534868287039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45964.534868287039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45964.534868287039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45964.534868287039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45964.534868287039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45964.534868287039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45964.534868287039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45964.534868287039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45964.534868287039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45964.534868287039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45964.534868287039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45964.534868287039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45964.534868287039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45964.534868287039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45964.534868287039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45964.534868287039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45964.534868287039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45964.534868287039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45964.534868287039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45964.534868287039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45964.534868287039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45964.534868287039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45964.534868287039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45964.534868287039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45964.534868287039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45964.534868287039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45964.534868287039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45964.534868287039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45964.534868287039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45964.534868287039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45964.534868287039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45964.534868287039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45964.534868287039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ref="G804:G867" ca="1" si="13">IFERROR(NOW()-F804,"-")</f>
        <v>45964.534868287039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45964.534868287039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45964.534868287039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45964.534868287039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45964.534868287039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45964.534868287039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45964.534868287039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45964.534868287039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45964.534868287039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45964.534868287039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45964.534868287039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45964.534868287039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45964.534868287039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45964.534868287039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45964.534868287039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45964.534868287039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45964.534868287039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45964.534868287039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45964.534868287039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45964.534868287039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45964.534868287039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45964.534868287039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45964.534868287039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45964.534868287039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45964.534868287039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45964.534868287039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45964.534868287039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45964.534868287039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45964.534868287039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45964.534868287039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45964.534868287039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45964.534868287039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45964.534868287039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45964.534868287039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45964.534868287039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45964.534868287039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45964.534868287039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45964.534868287039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45964.534868287039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45964.534868287039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45964.534868287039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45964.534868287039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45964.534868287039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45964.534868287039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45964.534868287039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45964.534868287039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45964.534868287039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45964.534868287039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45964.534868287039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45964.534868287039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45964.534868287039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45964.534868287039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45964.534868287039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45964.534868287039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45964.534868287039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45964.534868287039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45964.534868287039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45964.534868287039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45964.534868287039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45964.534868287039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45964.534868287039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45964.534868287039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45964.534868287039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45964.534868287039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ref="G868:G931" ca="1" si="14">IFERROR(NOW()-F868,"-")</f>
        <v>45964.534868287039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45964.534868287039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45964.534868287039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45964.534868287039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45964.534868287039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45964.534868287039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45964.534868287039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45964.534868287039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45964.534868287039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45964.534868287039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45964.534868287039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45964.534868287039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45964.534868287039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45964.534868287039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45964.534868287039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45964.534868287039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45964.534868287039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45964.534868287039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45964.534868287039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45964.534868287039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45964.534868287039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45964.534868287039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45964.534868287039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45964.534868287039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45964.534868287039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45964.534868287039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45964.534868287039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45964.534868287039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45964.534868287039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45964.534868287039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45964.534868287039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45964.534868287039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45964.534868287039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45964.534868287039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45964.534868287039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45964.534868287039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45964.534868287039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45964.534868287039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45964.534868287039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45964.534868287039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45964.534868287039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45964.534868287039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45964.534868287039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45964.534868287039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45964.534868287039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45964.534868287039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45964.534868287039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45964.534868287039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45964.534868287039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45964.534868287039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45964.534868287039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45964.534868287039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45964.534868287039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45964.534868287039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45964.534868287039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45964.534868287039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45964.534868287039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45964.534868287039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45964.534868287039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45964.534868287039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45964.534868287039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45964.534868287039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45964.534868287039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45964.534868287039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ref="G932:G995" ca="1" si="15">IFERROR(NOW()-F932,"-")</f>
        <v>45964.534868287039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45964.534868287039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45964.534868287039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45964.534868287039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45964.534868287039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45964.534868287039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45964.534868287039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45964.534868287039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45964.534868287039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45964.534868287039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45964.534868287039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45964.534868287039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45964.534868287039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45964.534868287039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45964.534868287039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45964.534868287039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45964.534868287039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45964.534868287039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45964.534868287039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45964.534868287039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45964.534868287039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45964.534868287039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45964.534868287039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45964.534868287039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45964.534868287039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45964.534868287039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45964.534868287039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45964.534868287039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45964.534868287039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45964.534868287039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45964.534868287039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45964.534868287039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45964.534868287039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45964.534868287039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45964.534868287039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45964.534868287039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45964.534868287039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45964.534868287039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45964.534868287039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45964.534868287039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45964.534868287039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45964.534868287039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45964.534868287039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45964.534868287039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45964.534868287039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45964.534868287039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45964.534868287039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45964.534868287039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45964.534868287039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45964.534868287039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45964.534868287039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45964.534868287039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45964.534868287039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45964.534868287039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45964.534868287039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45964.534868287039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45964.534868287039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45964.534868287039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45964.534868287039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45964.534868287039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45964.534868287039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45964.534868287039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45964.534868287039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45964.534868287039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ref="G996:G1059" ca="1" si="16">IFERROR(NOW()-F996,"-")</f>
        <v>45964.534868287039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45964.534868287039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45964.534868287039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45964.534868287039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45964.534868287039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45964.534868287039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45964.534868287039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45964.534868287039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45964.534868287039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45964.534868287039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45964.534868287039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45964.534868287039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45964.534868287039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45964.534868287039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45964.534868287039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45964.534868287039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45964.534868287039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45964.534868287039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45964.534868287039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45964.534868287039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45964.534868287039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45964.534868287039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45964.534868287039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45964.534868287039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45964.534868287039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45964.534868287039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45964.534868287039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45964.534868287039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45964.534868287039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45964.534868287039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45964.534868287039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45964.534868287039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45964.534868287039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45964.534868287039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45964.534868287039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45964.534868287039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45964.534868287039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45964.534868287039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45964.534868287039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45964.534868287039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45964.534868287039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45964.534868287039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45964.534868287039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45964.534868287039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45964.534868287039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45964.534868287039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45964.534868287039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45964.534868287039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45964.534868287039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45964.534868287039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45964.534868287039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45964.534868287039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45964.534868287039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45964.534868287039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45964.534868287039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45964.534868287039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45964.534868287039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45964.534868287039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45964.534868287039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45964.534868287039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45964.534868287039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45964.534868287039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45964.534868287039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45964.534868287039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ref="G1060:G1074" ca="1" si="17">IFERROR(NOW()-F1060,"-")</f>
        <v>45964.534868287039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45964.534868287039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45964.534868287039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45964.534868287039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45964.534868287039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45964.534868287039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45964.534868287039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45964.534868287039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45964.534868287039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45964.534868287039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45964.534868287039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45964.534868287039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45964.534868287039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45964.534868287039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45964.534868287039</v>
      </c>
      <c r="H1074" s="22"/>
      <c r="I1074" s="19" t="str">
        <f>IFERROR(VLOOKUP(D1074,DB!A:F,6,0),"")</f>
        <v/>
      </c>
      <c r="J1074" s="18" t="str">
        <f>IFERROR(VLOOKUP(D1074,DB!A:G,7,0),"")</f>
        <v/>
      </c>
      <c r="K1074" s="46"/>
      <c r="L1074" s="23" t="str">
        <f>IFERROR(VLOOKUP(D1074,DB!A:I,9,0),"")</f>
        <v/>
      </c>
    </row>
  </sheetData>
  <dataValidations count="2">
    <dataValidation allowBlank="1" showInputMessage="1" showErrorMessage="1" sqref="E1" xr:uid="{5914219A-CB83-432D-936A-CC0CB6F3982A}"/>
    <dataValidation type="list" allowBlank="1" showInputMessage="1" showErrorMessage="1" sqref="E2:E10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39120</v>
      </c>
      <c r="B2" s="93" t="str">
        <f>IFERROR(VLOOKUP(D2,DB!A:K,11,0),"")</f>
        <v>R4</v>
      </c>
      <c r="C2" s="96">
        <v>1</v>
      </c>
      <c r="D2" s="93" t="s">
        <v>35092</v>
      </c>
      <c r="E2" s="97" t="s">
        <v>39021</v>
      </c>
      <c r="F2" s="98">
        <v>45703.480717592596</v>
      </c>
      <c r="G2" s="99">
        <f ca="1">IFERROR(NOW()-F2,"")</f>
        <v>261.0541506944428</v>
      </c>
      <c r="H2" s="98">
        <v>45703.474768518521</v>
      </c>
      <c r="I2" s="98" t="str">
        <f>IFERROR(VLOOKUP(D2,DB!A:F,6,0),"")</f>
        <v>SCECO</v>
      </c>
      <c r="J2" s="98" t="str">
        <f>IFERROR(VLOOKUP(D2,DB!A:G,7,0),"")</f>
        <v>Dead</v>
      </c>
      <c r="K2" s="100" t="s">
        <v>39121</v>
      </c>
      <c r="L2" s="93" t="str">
        <f>IFERROR(VLOOKUP(D2,DB!A:I,9,0),"")</f>
        <v>Latis</v>
      </c>
    </row>
    <row r="3" spans="1:16" ht="15" customHeight="1">
      <c r="A3" s="118" t="s">
        <v>39122</v>
      </c>
      <c r="B3" s="118" t="str">
        <f>IFERROR(VLOOKUP(D3,DB!A:K,11,0),"")</f>
        <v>R4</v>
      </c>
      <c r="C3" s="119">
        <v>1</v>
      </c>
      <c r="D3" s="120" t="s">
        <v>34987</v>
      </c>
      <c r="E3" s="97" t="s">
        <v>39021</v>
      </c>
      <c r="F3" s="122">
        <v>45964.501388888886</v>
      </c>
      <c r="G3" s="123">
        <f ca="1">IFERROR(NOW()-F3,"")</f>
        <v>3.3479398152849171E-2</v>
      </c>
      <c r="H3" s="122">
        <v>45964.485972222225</v>
      </c>
      <c r="I3" s="118" t="str">
        <f>IFERROR(VLOOKUP(D3,DB!A:F,6,0),"")</f>
        <v>SCECO</v>
      </c>
      <c r="J3" s="118" t="str">
        <f>IFERROR(VLOOKUP(D3,DB!A:G,7,0),"")</f>
        <v>Vandalized</v>
      </c>
      <c r="K3" s="124" t="s">
        <v>39123</v>
      </c>
      <c r="L3" s="120" t="str">
        <f>IFERROR(VLOOKUP(D3,DB!A:I,9,0),"")</f>
        <v>Latis</v>
      </c>
    </row>
    <row r="4" spans="1:16" ht="15" customHeight="1">
      <c r="A4" s="118"/>
      <c r="B4" s="118" t="str">
        <f>IFERROR(VLOOKUP(D4,DB!A:K,11,0),"")</f>
        <v/>
      </c>
      <c r="C4" s="119"/>
      <c r="D4" s="120"/>
      <c r="E4" s="97"/>
      <c r="F4" s="122"/>
      <c r="G4" s="123">
        <f ca="1">IFERROR(NOW()-F4,"")</f>
        <v>45964.534868287039</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45964.534868287039</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45964.534868287039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45964.534868287039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45964.534868287039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45964.534868287039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45964.534868287039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45964.534868287039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45964.534868287039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45964.534868287039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45964.534868287039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45964.534868287039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45964.534868287039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45964.534868287039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45964.534868287039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45964.534868287039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45964.534868287039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45964.534868287039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45964.534868287039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45964.534868287039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45964.534868287039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45964.534868287039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45964.534868287039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45964.534868287039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45964.534868287039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45964.534868287039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45964.534868287039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45964.534868287039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45964.534868287039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45964.534868287039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45964.534868287039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45964.534868287039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45964.534868287039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45964.534868287039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45964.534868287039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45964.534868287039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45964.534868287039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45964.534868287039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45964.534868287039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45964.534868287039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45964.534868287039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45964.534868287039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45964.534868287039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45964.534868287039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45964.534868287039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45964.534868287039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45964.534868287039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45964.534868287039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45964.534868287039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45964.534868287039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45964.534868287039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45964.534868287039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45964.534868287039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45964.534868287039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45964.534868287039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45964.534868287039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45964.534868287039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45964.534868287039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45964.534868287039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45964.534868287039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45964.534868287039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45964.534868287039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45964.534868287039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45964.534868287039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45964.534868287039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45964.534868287039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45964.534868287039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45964.534868287039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45964.534868287039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45964.534868287039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45964.534868287039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45964.534868287039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45964.534868287039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45964.534868287039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45964.534868287039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45964.534868287039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45964.534868287039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45964.534868287039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45964.534868287039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45964.534868287039</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45964.534868287039</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tabSelected="1"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39124</v>
      </c>
      <c r="B2" s="37" t="str">
        <f>IFERROR(VLOOKUP(D2,DB!A:K,11,0),"")</f>
        <v>R5</v>
      </c>
      <c r="C2" s="37">
        <v>3</v>
      </c>
      <c r="D2" s="117" t="s">
        <v>36011</v>
      </c>
      <c r="E2" s="37" t="s">
        <v>39021</v>
      </c>
      <c r="F2" s="38">
        <v>45891.832060185188</v>
      </c>
      <c r="G2" s="143">
        <f ca="1">IFERROR(NOW()-F2,"")</f>
        <v>72.702807754627429</v>
      </c>
      <c r="H2" s="38">
        <v>45891.790393518517</v>
      </c>
      <c r="I2" s="37" t="str">
        <f>IFERROR(VLOOKUP(D2,DB!A:F,6,0),"")</f>
        <v>Generator-SG</v>
      </c>
      <c r="J2" s="37" t="str">
        <f>IFERROR(VLOOKUP(D2,DB!A:G,7,0),"")</f>
        <v>Vandalized</v>
      </c>
      <c r="K2" s="37" t="s">
        <v>39125</v>
      </c>
      <c r="L2" s="37" t="str">
        <f>IFERROR(VLOOKUP(D2,DB!A:I,9,0),"")</f>
        <v>Latis</v>
      </c>
      <c r="M2" s="116"/>
    </row>
    <row r="3" spans="1:13" ht="30.75">
      <c r="A3" s="37" t="s">
        <v>39126</v>
      </c>
      <c r="B3" s="37" t="str">
        <f>IFERROR(VLOOKUP(D3,DB!A:K,11,0),"")</f>
        <v>R5</v>
      </c>
      <c r="C3" s="37">
        <v>1</v>
      </c>
      <c r="D3" s="37" t="s">
        <v>33268</v>
      </c>
      <c r="E3" s="37" t="s">
        <v>39102</v>
      </c>
      <c r="F3" s="38">
        <v>45926.188877314817</v>
      </c>
      <c r="G3" s="143">
        <f t="shared" ref="G3" ca="1" si="0">IFERROR(NOW()-F3,"")</f>
        <v>38.345990972222353</v>
      </c>
      <c r="H3" s="38">
        <v>45926.158159722225</v>
      </c>
      <c r="I3" s="37" t="str">
        <f>IFERROR(VLOOKUP(D3,DB!A:F,6,0),"")</f>
        <v>SCECO</v>
      </c>
      <c r="J3" s="37" t="str">
        <f>IFERROR(VLOOKUP(D3,DB!A:G,7,0),"")</f>
        <v>Good</v>
      </c>
      <c r="K3" s="37" t="s">
        <v>39127</v>
      </c>
      <c r="L3" s="37" t="str">
        <f>IFERROR(VLOOKUP(D3,DB!A:I,9,0),"")</f>
        <v>Latis</v>
      </c>
      <c r="M3" s="116"/>
    </row>
    <row r="4" spans="1:13" ht="48" customHeight="1">
      <c r="A4" s="151" t="s">
        <v>39128</v>
      </c>
      <c r="B4" s="151" t="str">
        <f>IFERROR(VLOOKUP(D4,DB!A:K,11,0),"")</f>
        <v>R5</v>
      </c>
      <c r="C4" s="151">
        <v>1</v>
      </c>
      <c r="D4" s="151" t="s">
        <v>34758</v>
      </c>
      <c r="E4" s="151" t="s">
        <v>39102</v>
      </c>
      <c r="F4" s="152">
        <v>45948.661111111112</v>
      </c>
      <c r="G4" s="153">
        <f ca="1">IFERROR(NOW()-F4,"")</f>
        <v>15.873757175926585</v>
      </c>
      <c r="H4" s="152">
        <v>45948.661111111112</v>
      </c>
      <c r="I4" s="151" t="str">
        <f>IFERROR(VLOOKUP(D4,DB!A:F,6,0),"")</f>
        <v>SCECO</v>
      </c>
      <c r="J4" s="151" t="str">
        <f>IFERROR(VLOOKUP(D4,DB!A:G,7,0),"")</f>
        <v>Dead</v>
      </c>
      <c r="K4" s="151" t="s">
        <v>39129</v>
      </c>
      <c r="L4" s="151" t="str">
        <f>IFERROR(VLOOKUP(D4,DB!A:I,9,0),"")</f>
        <v>Latis</v>
      </c>
    </row>
    <row r="5" spans="1:13" ht="15">
      <c r="A5" s="151"/>
      <c r="B5" s="151" t="str">
        <f>IFERROR(VLOOKUP(D5,DB!A:K,11,0),"")</f>
        <v/>
      </c>
      <c r="C5" s="151"/>
      <c r="D5" s="151"/>
      <c r="E5" s="151"/>
      <c r="F5" s="152"/>
      <c r="G5" s="153">
        <f ca="1">IFERROR(NOW()-F5,"")</f>
        <v>45964.534867939816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45964.534867939816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45964.534867939816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45964.534867939816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45964.534868171293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45964.534868171293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45964.534868171293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45964.534868171293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45964.534868171293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45964.534868171293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45964.534868171293</v>
      </c>
      <c r="H15" s="152"/>
      <c r="I15" s="151" t="str">
        <f>IFERROR(VLOOKUP(D15,DB!A:F,6,0),"")</f>
        <v/>
      </c>
      <c r="J15" s="151" t="str">
        <f>IFERROR(VLOOKUP(D15,DB!A:G,7,0),"")</f>
        <v/>
      </c>
      <c r="K15" s="151"/>
      <c r="L15" s="151" t="str">
        <f>IFERROR(VLOOKUP(D15,DB!A:I,9,0),"")</f>
        <v/>
      </c>
    </row>
    <row r="16" spans="1:13" ht="15">
      <c r="A16" s="151"/>
      <c r="B16" s="151" t="str">
        <f>IFERROR(VLOOKUP(D16,DB!A:K,11,0),"")</f>
        <v/>
      </c>
      <c r="C16" s="151"/>
      <c r="D16"/>
      <c r="E16" s="151"/>
      <c r="F16" s="152"/>
      <c r="G16" s="153">
        <f ca="1">IFERROR(NOW()-F16,"")</f>
        <v>45964.534868171293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45964.534868171293</v>
      </c>
      <c r="H17" s="152"/>
      <c r="I17" s="151" t="str">
        <f>IFERROR(VLOOKUP(D17,DB!A:F,6,0),"")</f>
        <v/>
      </c>
      <c r="J17" s="151" t="str">
        <f>IFERROR(VLOOKUP(D17,DB!A:G,7,0),"")</f>
        <v/>
      </c>
      <c r="K17" s="151"/>
      <c r="L17" s="151" t="str">
        <f>IFERROR(VLOOKUP(D17,DB!A:I,9,0),"")</f>
        <v/>
      </c>
    </row>
    <row r="18" spans="1:12" ht="15">
      <c r="A18" s="151"/>
      <c r="B18" s="151" t="str">
        <f>IFERROR(VLOOKUP(D18,DB!A:K,11,0),"")</f>
        <v/>
      </c>
      <c r="C18" s="151"/>
      <c r="D18"/>
      <c r="E18" s="151"/>
      <c r="F18" s="152"/>
      <c r="G18" s="153">
        <f ca="1">IFERROR(NOW()-F18,"")</f>
        <v>45964.534868171293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45964.534868171293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45964.534868171293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45964.534868171293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45964.534868171293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45964.534868171293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45964.534868171293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45964.534868171293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45964.534868171293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45964.534868171293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45964.534868171293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45964.534868171293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45964.534868171293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45964.534868171293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45964.534868171293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45964.534868171293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45964.534868171293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45964.534868171293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45964.534868171293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45964.534868171293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45964.534868171293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45964.534868171293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45964.534868171293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45964.534868171293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45964.534868171293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45964.534868171293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45964.534868171293</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45964.534868171293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45964.534868171293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45964.534868171293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45964.534868171293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45964.534868171293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45964.534868171293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45964.534868171293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45964.534868171293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45964.534868171293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45964.534868171293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45964.534868171293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45964.534868171293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45964.534868171293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45964.534868171293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45964.534868171293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45964.534868171293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45964.534868171293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45964.534868171293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45964.534868171293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45964.534868171293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45964.534868171293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45964.534868171293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45964.534868171293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45964.534868171293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45964.534868171293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45964.534868171293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45964.534868171293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45964.534868171293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45964.534868171293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45964.534868171293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45964.534868171293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45964.534868171293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45964.534868171293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45964.534868171293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45964.534868171293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45964.534868171293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45964.534868171293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45964.534868171293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45964.534868171293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45964.534868171293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45964.534868171293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45964.534868171293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45964.534868171293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45964.534868287039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45964.534868287039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45964.534868287039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45964.534868287039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45964.534868287039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45964.534868287039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45964.534868287039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45964.534868287039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45964.534868287039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45964.534868287039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45964.534868287039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45964.534868287039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45964.534868287039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45964.534868287039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45964.534868287039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45964.534868287039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45964.534868287039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45964.534868287039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45964.534868287039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45964.534868287039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45964.534868287039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45964.534868287039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45964.534868287039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45964.534868287039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45964.534868287039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45964.534868287039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45964.534868287039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45964.534868287039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45964.534868287039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45964.534868287039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45964.534868287039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45964.534868287039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45964.534868287039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45964.534868287039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45964.534868287039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45964.534868287039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45964.534868287039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45964.534868287039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45964.534868287039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45964.534868287039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45964.534868287039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45964.534868287039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45964.534868287039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45964.534868287039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45964.534868287039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45964.534868287039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45964.534868287039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45964.534868287039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45964.534868287039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45964.534868287039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45964.534868287039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45964.534868287039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45964.534868287039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45964.534868287039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45964.534868287039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45964.534868287039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45964.534868287039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45964.534868287039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45964.534868287039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45964.534868287039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45964.534868287039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45964.534868287039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45964.534868287039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45964.534868287039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45964.534868287039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45964.534868287039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45964.534868287039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45964.534868287039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45964.534868287039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45964.534868287039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45964.534868287039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45964.534868287039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45964.534868287039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45964.534868287039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45964.534868287039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45964.534868287039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45964.534868287039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45964.534868287039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45964.534868287039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45964.534868287039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45964.534868287039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45964.534868287039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45964.534868287039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45964.534868287039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45964.534868287039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45964.534868287039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45964.534868287039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45964.534868287039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45964.534868287039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45964.534868287039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45964.534868287039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45964.534868287039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45964.534868287039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45964.534868287039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45964.534868287039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45964.534868287039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45964.534868287039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45964.534868287039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45964.534868287039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45964.534868287039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45964.534868287039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45964.534868287039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45964.534868287039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45964.534868287039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45964.534868287039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45964.534868287039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45964.534868287039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45964.534868287039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45964.534868287039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45964.534868287039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45964.534868287039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45964.534868287039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45964.534868287039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45964.534868287039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45964.534868287039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45964.534868287039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45964.534868287039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45964.534868287039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45964.534868287039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45964.534868287039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45964.534868287039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45964.534868287039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45964.534868287039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45964.534868287039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45964.534868287039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45964.534868287039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45964.534868287039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45964.534868287039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45964.534868287039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45964.534868287039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45964.534868287039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45964.534868287039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45964.534868287039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45964.534868287039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45964.534868287039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45964.534868287039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45964.534868287039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45964.534868287039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45964.534868287039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45964.534868287039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45964.534868287039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45964.534868287039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45964.534868287039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45964.534868287039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45964.534868287039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45964.534868287039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45964.534868287039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45964.534868287039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45964.534868287039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45964.534868287039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45964.534868287039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45964.534868287039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45964.534868287039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45964.534868287039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45964.534868287039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45964.534868287039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45964.534868287039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45964.534868287039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45964.534868287039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45964.534868287039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45964.534868287039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45964.534868287039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45964.534868287039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45964.534868287039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45964.534868287039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45964.534868287039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45964.534868287039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45964.534868287039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45964.534868287039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45964.534868287039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45964.534868287039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45964.534868287039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45964.534868287039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45964.534868287039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45964.534868287039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45964.534868287039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45964.534868287039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45964.534868287039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45964.534868287039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45964.534868287039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45964.534868287039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45964.534868287039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45964.534868287039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45964.534868287039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45964.534868287039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45964.534868287039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45964.534868287039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45964.534868287039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45964.534868287039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45964.534868287039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45964.534868287039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45964.534868287039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45964.534868287039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45964.534868287039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45964.534868287039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45964.534868287039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45964.534868287039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45964.534868287039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45964.534868287039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45964.534868287039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45964.534868287039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45964.534868287039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45964.534868287039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45964.534868287039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45964.534868287039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45964.534868287039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45964.534868287039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45964.534868287039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45964.534868287039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45964.534868287039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45964.534868287039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45964.534868287039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45964.534868287039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45964.534868287039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45964.534868287039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45964.534868287039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45964.534868287039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45964.534868287039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45964.534868287039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45964.534868287039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45964.534868287039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45964.534868287039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45964.534868287039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45964.534868287039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45964.534868287039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45964.534868287039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45964.534868287039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45964.534868287039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45964.534868287039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45964.534868287039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45964.534868287039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45964.534868287039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45964.534868287039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45964.534868287039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45964.534868287039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45964.534868287039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45964.534868287039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45964.534868287039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45964.534868287039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45964.534868287039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45964.534868287039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45964.534868287039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45964.534868287039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45964.534868287039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45964.534868287039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45964.534868287039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45964.534868287039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45964.534868287039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45964.534868287039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45964.534868287039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45964.534868287039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45964.534868287039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45964.534868287039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45964.534868287039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45964.534868287039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45964.534868287039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45964.534868287039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45964.534868287039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45964.534868287039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45964.534868287039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45964.534868287039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45964.534868287039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45964.534868287039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45964.534868287039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45964.534868287039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45964.534868287039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45964.534868287039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45964.534868287039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45964.534868287039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45964.534868287039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45964.534868287039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45964.534868287039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45964.534868287039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45964.534868287039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45964.534868287039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45964.534868287039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45964.534868287039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45964.534868287039</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8" ht="15"/>
  </sheetData>
  <dataValidations count="2">
    <dataValidation allowBlank="1" showInputMessage="1" showErrorMessage="1" sqref="E1" xr:uid="{920C6338-E771-4DAE-8C89-92A9093EA4DE}"/>
    <dataValidation type="list" allowBlank="1" showInputMessage="1" showErrorMessage="1" sqref="E2:E3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3" sqref="K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39130</v>
      </c>
      <c r="B2" s="169" t="str">
        <f>IFERROR(VLOOKUP(D2,DB!A:K,11,0),"")</f>
        <v>R6</v>
      </c>
      <c r="C2" s="170">
        <v>1</v>
      </c>
      <c r="D2" s="169" t="s">
        <v>30770</v>
      </c>
      <c r="E2" s="102" t="s">
        <v>39021</v>
      </c>
      <c r="F2" s="174">
        <v>45964.139004629629</v>
      </c>
      <c r="G2" s="115">
        <f t="shared" ref="G2:G15" ca="1" si="0">IFERROR(NOW()-F2,"-")</f>
        <v>0.39586331018654164</v>
      </c>
      <c r="H2" s="171">
        <v>45964.083634259259</v>
      </c>
      <c r="I2" s="169" t="str">
        <f>IFERROR(VLOOKUP(D2,DB!A:F,6,0),"")</f>
        <v>SCECO</v>
      </c>
      <c r="J2" s="169" t="str">
        <f>IFERROR(VLOOKUP(D2,DB!A:G,7,0),"")</f>
        <v>Vandalized</v>
      </c>
      <c r="K2" s="172" t="s">
        <v>39131</v>
      </c>
      <c r="L2" s="173" t="str">
        <f>IFERROR(VLOOKUP(D2,DB!A:I,9,0),"")</f>
        <v>Latis</v>
      </c>
    </row>
    <row r="3" spans="1:16383" ht="31.5" customHeight="1">
      <c r="A3" s="168"/>
      <c r="B3" s="169" t="str">
        <f>IFERROR(VLOOKUP(D3,DB!A:K,11,0),"")</f>
        <v/>
      </c>
      <c r="C3" s="170"/>
      <c r="D3" s="169"/>
      <c r="E3" s="102"/>
      <c r="F3" s="171"/>
      <c r="G3" s="115">
        <f t="shared" ca="1" si="0"/>
        <v>45964.534867939816</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45964.534867939816</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45964.534867939816</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45964.534867939816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45964.534867939816</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45964.534867939816</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45964.534867939816</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45964.534867939816</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45964.534867939816</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45964.534867939816</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45964.534867939816</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45964.534867939816</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45964.534867939816</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45964.534867939816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45964.534867939816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45964.534867939816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45964.534867939816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45964.534867939816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45964.534867939816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45964.534867939816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45964.534867939816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45964.534867939816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45964.534867939816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45964.534867939816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45964.534867939816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45964.534867939816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45964.534867939816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45964.534867939816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45964.534867939816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45964.534867939816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45964.534867939816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45964.534867939816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45964.534867939816</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2025-11-03T09:52:31Z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