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20" documentId="13_ncr:1_{F6CB121F-512D-4AA6-A0C1-0FB36C537598}" xr6:coauthVersionLast="47" xr6:coauthVersionMax="47" xr10:uidLastSave="{54D39DDD-153A-410B-9931-1B9EC39CCC0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I8" i="4"/>
  <c r="J8" i="4"/>
  <c r="L8" i="4"/>
  <c r="B8" i="4"/>
  <c r="L10" i="4"/>
  <c r="J10" i="4"/>
  <c r="I10" i="4"/>
  <c r="G10" i="4"/>
  <c r="B10" i="4"/>
  <c r="B3" i="4"/>
  <c r="G3" i="4"/>
  <c r="I3" i="4"/>
  <c r="J3" i="4"/>
  <c r="L3" i="4"/>
  <c r="B4" i="6"/>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5" i="4"/>
  <c r="L6" i="4"/>
  <c r="L7" i="4"/>
  <c r="L9"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J4" i="4"/>
  <c r="J5" i="4"/>
  <c r="J6" i="4"/>
  <c r="J7" i="4"/>
  <c r="J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I4" i="4"/>
  <c r="I5" i="4"/>
  <c r="I6" i="4"/>
  <c r="I7" i="4"/>
  <c r="I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G4" i="4"/>
  <c r="G5" i="4"/>
  <c r="G6" i="4"/>
  <c r="G7" i="4"/>
  <c r="G9"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B4" i="4"/>
  <c r="B5" i="4"/>
  <c r="B6" i="4"/>
  <c r="B7" i="4"/>
  <c r="B9"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<sst xmlns="http://schemas.openxmlformats.org/spreadsheetml/2006/main" count="180282" uniqueCount="39125">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</sst>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303.7898910879594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0.33520335648063337</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1.7853819445008412E-2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45966.738316782408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45966.738316782408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45966.738316782408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45966.738316782408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45966.738316782408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45966.738316782408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45966.738316782408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45966.738316782408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45966.738316782408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45966.738316782408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45966.738316782408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45966.738316782408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45966.738316782408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45966.738316782408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45966.738316782408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45966.738316782408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45966.738316782408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45966.738316782408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45966.738316782408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45966.738316782408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45966.738316782408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45966.738316782408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45966.738316782408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45966.738316782408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45966.738316782408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45966.738316782408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45966.738316782408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45966.738316782408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45966.738316782408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45966.738316782408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45966.738316782408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45966.738316782408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45966.738316782408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45966.738316782408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45966.738316782408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45966.738316782408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45966.738316782408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45966.738316782408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45966.738316782408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45966.738316782408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45966.738316782408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45966.738316782408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45966.738316782408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45966.738316782408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45966.738316782408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45966.738316782408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45966.738316782408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45966.738316782408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45966.738316782408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45966.738316782408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45966.738316782408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45966.738316782408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45966.738316782408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45966.738316782408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45966.738316782408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45966.738316782408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45966.738316782408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45966.738316782408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45966.738316782408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45966.738316782408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45966.738316782408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45966.738316782408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45966.738316782408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45966.738316782408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45966.738316782408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45966.738316782408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45966.738316782408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45966.738316782408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45966.738316782408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45966.738316782408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45966.738316782408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45966.738316782408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45966.738316782408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45966.738316782408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45966.738316782408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45966.738316782408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45966.738316782408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45966.738316782408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45966.738316782408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45966.738316782408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45966.738316782408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45966.738316782408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45966.738316782408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45966.738316782408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45966.738316782408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45966.738316782408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45966.738316782408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45966.738316782408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45966.738316782408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ADE28393-1AAB-40D9-B05B-2B276AA5943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141.73847905092407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7.9962336805547238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45966.738316782408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45966.738316782408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45966.738316782408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45966.738316782408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45966.738316782408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45966.738317013886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45966.738317013886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45966.738317013886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45966.738317013886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45966.738317013886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45966.738317013886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45966.738317013886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45966.738317013886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45966.738317013886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45966.738317013886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45966.738317013886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45966.738317013886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45966.738317013886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45966.738317013886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45966.738317013886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45966.738317013886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45966.738317013886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45966.738317013886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45966.738317013886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45966.738317013886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45966.738317013886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45966.738317013886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45966.738317013886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45966.738317013886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45966.738317013886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45966.738317013886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45966.738317013886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45966.738317013886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45966.738317013886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45966.738317013886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45966.738317013886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45966.738317013886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45966.738317013886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45966.738317013886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45966.738317013886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45966.738317013886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45966.738317013886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45966.738317013886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45966.738317013886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45966.738317013886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45966.738317013886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45966.738317013886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45966.738317013886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45966.738317013886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45966.738317013886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45966.738317013886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45966.738317013886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45966.738317013886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45966.738317013886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45966.738317013886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45966.738317013886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45966.738317013886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45966.738317013886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45966.738317013886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45966.738317013886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45966.738317013886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45966.738317013886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45966.738317013886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45966.738317013886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45966.738317013886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45966.738317013886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45966.738317013886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45966.738317013886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45966.738317013886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45966.738317013886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45966.738317013886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45966.738317013886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45966.738317013886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45966.738317013886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45966.738317013886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45966.738317013886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45966.738317013886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45966.738317013886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45966.738317013886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45966.738317013886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45966.738317013886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45966.738317013886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45966.738317013886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45966.738317013886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45966.738317013886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45966.738317013886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45966.738317013886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45966.738317013886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45966.738317013886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45966.738317013886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45966.738317013886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45966.738317013886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45966.738317013886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45966.738317013886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45966.738317013886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45966.738317013886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45966.738317013886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45966.738317013886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45966.738317013886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45966.738317013886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45966.738317013886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45966.738317013886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45966.738317013886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45966.738317013886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45966.738317013886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45966.738317013886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45966.738317013886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45966.738317013886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45966.738317013886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45966.738317013886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45966.738317013886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45966.738317013886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45966.738317013886</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45966.738317013886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45966.738317013886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45966.738317013886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45966.738317013886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45966.738317013886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45966.738317013886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45966.738317013886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45966.738317013886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45966.738317013886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45966.738317013886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45966.738317013886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45966.738317013886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45966.738317013886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45966.738317013886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45966.738317013886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45966.738317013886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45966.738317013886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45966.738317013886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45966.738317013886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45966.738317013886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45966.738317013886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45966.738317013886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45966.738317013886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45966.738317013886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45966.738317013886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45966.738317013886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45966.738317013886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45966.738317013886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45966.738317013886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45966.738317013886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45966.738317013886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45966.738317013886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45966.738317013886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45966.738317013886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45966.738317013886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45966.738317013886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45966.738317013886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45966.738317013886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45966.738317013886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45966.738317013886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45966.738317013886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45966.738317013886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45966.738317013886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45966.738317013886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45966.738317013886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45966.738317013886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45966.738317013886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45966.738317013886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45966.738317013886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45966.738317013886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45966.738317013886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45966.738317013886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45966.738317013886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45966.738317013886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45966.738317013886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45966.738317013886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45966.738317013886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45966.738317013886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45966.738317013886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45966.738317013886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45966.738317013886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45966.738317013886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45966.738317013886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45966.738317013886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45966.738317013886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45966.738317013886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45966.738317013886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45966.738317013886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45966.738317013886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45966.738317013886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45966.738317013886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45966.738317013886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45966.738317013886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45966.738317013886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45966.738317013886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45966.738317013886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45966.738317013886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45966.738317013886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45966.738317013886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45966.738317013886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45966.738317013886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45966.738317013886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45966.738317013886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45966.738317013886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45966.738317013886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45966.738317013886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45966.738317013886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45966.738317013886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45966.738317013886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45966.738317013886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45966.738317013886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45966.738317013886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45966.738317013886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45966.738317013886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45966.738317013886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45966.738317013886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45966.738317013886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45966.738317013886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45966.738317013886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45966.738317013886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45966.738317013886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45966.738317013886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45966.738317013886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45966.738317013886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45966.738317013886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45966.738317013886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45966.738317013886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45966.738317013886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45966.738317013886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45966.738317013886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45966.738317013886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45966.738317013886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45966.738317013886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45966.738317013886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45966.738317013886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45966.738317013886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45966.738317013886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45966.738317013886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45966.738317013886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45966.738317013886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45966.738317013886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45966.738317013886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45966.738317013886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45966.738317013886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45966.738317013886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45966.738317013886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45966.738317013886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45966.738317013886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45966.738317013886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45966.738317013886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45966.738317013886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45966.738317013886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45966.738317013886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45966.738317013886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45966.738317013886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45966.738317013886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45966.738317013886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45966.738317013886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45966.738317013886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45966.738317013886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45966.738317013886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45966.738317013886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45966.738317013886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45966.738317013886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45966.738317013886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45966.738317013886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45966.738317013886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45966.738317013886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45966.738317013886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45966.738317013886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45966.738317013886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45966.738317013886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45966.738317013886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45966.738317013886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45966.738317013886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45966.738317013886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45966.738317013886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45966.738317013886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45966.738317013886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45966.738317013886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45966.738317013886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45966.738317013886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45966.738317013886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45966.738317013886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45966.738317013886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45966.738317013886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45966.738317013886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45966.738317013886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45966.738317013886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45966.738317013886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45966.738317013886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45966.738317013886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45966.738317013886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45966.738317013886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45966.738317013886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45966.738317013886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45966.738317013886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45966.738317013886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45966.738317013886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45966.738317013886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45966.738317013886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45966.738317013886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45966.738317013886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45966.738317013886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45966.738317013886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45966.738317013886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45966.738317013886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45966.738317013886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45966.738317013886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45966.738317013886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45966.738317013886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45966.738317013886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45966.738317013886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45966.738317013886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45966.738317013886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45966.738317013886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45966.738317013886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45966.738317013886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45966.738317013886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45966.738317013886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45966.738317013886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45966.738317013886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45966.738317013886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45966.738317013886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45966.738317013886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45966.738317013886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45966.738317013886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45966.738317013886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45966.738317013886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45966.738317013886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45966.738317013886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45966.738317013886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45966.738317013886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45966.738317013886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45966.738317013886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45966.738317013886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45966.738317013886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45966.738317013886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45966.738317013886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45966.738317013886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45966.738317013886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45966.738317013886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45966.738317013886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45966.738317013886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45966.738317013886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45966.738317013886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45966.738317013886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45966.738317013886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45966.738317013886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45966.738317013886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45966.738317013886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45966.738317013886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45966.738317013886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45966.738317013886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45966.738317013886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45966.738317013886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45966.738317013886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45966.738317013886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45966.738317013886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45966.738317013886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45966.738317013886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45966.738317013886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45966.738317013886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45966.738317013886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45966.738317013886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45966.738317013886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45966.738317013886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45966.738317013886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45966.738317013886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45966.738317013886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45966.738317013886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45966.738317013886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45966.738317013886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45966.738317013886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45966.738317013886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45966.738317013886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45966.738317013886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45966.738317013886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45966.738317013886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45966.738317013886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45966.738317013886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45966.738317013886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45966.738317013886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45966.738317013886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45966.738317013886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45966.738317013886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45966.738317013886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45966.738317013886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45966.738317013886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45966.738317013886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45966.738317013886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45966.738317013886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45966.738317013886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45966.738317013886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45966.738317013886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45966.738317013886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45966.738317013886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45966.738317013886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45966.738317013886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45966.738317013886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45966.738317013886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45966.738317013886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45966.738317013886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45966.738317013886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45966.738317013886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45966.738317013886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45966.738317013886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45966.738317013886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45966.738317013886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45966.738317013886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45966.738317013886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45966.738317013886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45966.738317013886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45966.738317013886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45966.738317013886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45966.738317013886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45966.738317013886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45966.738317013886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45966.738317013886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45966.738317013886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45966.738317013886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45966.738317013886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45966.738317013886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45966.738317013886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45966.738317013886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45966.738317013886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45966.738317013886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45966.738317013886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45966.738317013886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45966.738317013886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45966.738317013886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45966.738317013886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45966.738317013886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45966.738317013886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45966.738317013886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45966.738317013886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45966.738317013886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45966.738317013886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45966.738317013886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45966.738317013886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45966.738317013886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45966.738317013886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45966.738317013886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45966.738317013886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45966.738317013886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45966.738317013886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45966.738317013886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45966.738317013886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45966.738317013886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45966.738317013886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45966.738317013886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45966.738317013886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45966.738317013886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45966.738317013886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45966.738317013886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45966.738317013886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45966.738317013886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45966.738317013886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45966.738317013886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45966.738317013886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45966.738317013886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45966.738317013886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45966.738317013886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45966.738317013886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45966.738317013886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45966.738317013886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45966.738317013886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45966.738317013886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45966.738317013886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45966.738317013886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45966.738317013886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45966.738317013886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45966.738317013886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45966.738317013886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45966.738317013886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45966.738317013886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45966.738317013886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45966.738317013886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45966.738317013886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45966.738317013886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45966.738317013886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45966.738317013886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45966.738317013886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45966.738317013886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45966.738317013886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45966.738317013886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45966.738317013886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45966.738317013886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45966.738317013886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45966.738317013886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45966.738317013886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45966.738317013886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45966.738317013886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45966.738317013886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45966.738317013886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45966.738317013886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45966.738317013886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45966.738317013886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45966.738317013886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45966.738317013886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45966.738317013886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45966.738317013886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45966.738317013886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45966.738317013886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45966.738317013886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45966.738317013886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45966.738317013886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45966.738317013886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45966.738317013886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45966.738317013886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45966.738317013886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45966.738317013886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45966.738317013886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45966.738317013886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45966.738317013886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45966.738317013886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45966.738317013886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45966.738317013886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45966.738317013886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45966.738317013886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45966.738317013886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45966.738317013886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45966.738317013886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45966.738317013886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45966.738317013886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45966.738317013886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45966.738317013886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45966.738317013886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45966.738317013886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45966.738317013886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45966.738317013886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45966.738317013886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45966.738317013886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45966.738317013886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45966.738317013886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45966.738317013886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45966.738317013886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45966.738317013886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45966.738317013886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45966.738317013886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45966.738317013886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45966.738317013886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45966.738317013886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45966.738317013886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45966.738317013886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45966.738317013886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45966.738317013886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45966.738317013886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45966.738317013886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45966.738317013886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45966.738317013886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45966.738317013886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45966.738317013886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45966.738317013886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45966.738317013886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45966.738317013886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45966.738317013886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45966.738317013886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45966.738317013886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45966.738317013886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45966.738317013886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45966.738317013886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45966.738317013886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45966.738317013886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45966.738317013886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45966.738317013886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45966.738317013886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45966.738317013886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45966.738317013886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45966.738317013886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45966.738317013886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45966.738317013886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45966.738317013886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45966.738317013886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45966.738317013886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45966.738317013886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45966.738317013886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45966.738317013886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45966.738317013886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45966.738317013886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45966.738317013886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45966.738317013886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45966.738317013886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45966.738317013886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45966.738317013886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45966.738317013886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45966.738317013886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45966.738317013886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45966.738317013886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45966.738317013886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45966.738317013886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45966.738317013886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45966.738317013886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45966.738317013886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45966.738317013886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45966.738317013886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45966.738317013886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45966.738317013886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45966.738317013886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45966.738317013886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45966.738317013886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45966.738317013886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45966.738317013886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45966.738317013886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45966.738317013886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45966.738317013886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45966.738317013886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45966.738317013886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45966.738317013886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45966.738317013886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45966.738317013886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45966.738317013886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45966.738317013886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45966.738317013886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45966.738317013886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45966.738317013886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45966.738317013886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45966.738317013886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45966.738317013886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45966.738317013886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45966.738317013886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45966.738317013886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45966.738317013886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45966.738317013886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45966.738317013886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45966.738317013886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45966.738317013886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45966.738317013886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45966.738317013886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45966.738317013886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45966.738317013886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45966.738317013886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45966.738317013886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45966.738317013886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45966.738317013886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45966.738317013886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45966.738317013886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45966.738317013886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45966.738317013886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45966.738317013886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45966.738317013886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45966.738317013886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45966.738317013886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45966.738317013886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45966.738317013886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45966.738317013886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45966.738317013886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45966.738317013886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45966.738317013886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45966.738317013886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45966.738317013886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45966.738317013886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45966.738317013886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45966.738317013886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45966.738317013886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45966.738317013886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45966.738317013886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45966.738317013886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45966.738317013886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45966.738317013886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45966.738317013886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45966.738317013886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45966.738317013886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45966.738317013886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45966.738317013886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45966.738317013886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45966.738317013886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45966.738317013886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45966.738317013886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45966.738317013886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45966.738317013886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45966.738317013886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45966.738317013886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45966.738317013886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45966.738317013886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45966.738317013886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45966.738317013886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45966.738317013886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45966.738317013886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45966.738317013886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45966.738317013886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45966.738317013886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45966.738317013886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45966.738317013886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45966.738317013886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45966.738317013886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45966.738317013886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45966.738317013886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45966.738317013886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45966.738317013886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45966.738317013886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45966.738317013886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45966.738317013886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45966.738317013886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45966.738317013886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45966.738317013886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45966.738317013886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45966.738317013886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45966.738317013886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45966.738317013886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45966.738317013886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45966.738317013886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45966.738317013886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45966.738317013886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45966.738317013886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45966.738317013886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45966.738317013886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45966.738317013886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45966.738317013886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45966.738317013886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45966.738317013886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45966.738317013886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45966.738317013886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45966.738317013886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45966.738317013886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45966.738317013886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45966.738317013886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45966.738317013886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45966.738317013886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45966.738317013886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45966.738317013886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45966.738317013886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45966.738317013886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45966.738317013886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45966.738317013886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45966.738317013886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45966.738317013886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45966.738317013886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45966.738317013886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45966.738317013886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45966.738317013886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45966.738317013886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45966.738317013886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45966.738317013886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45966.738317013886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45966.738317013886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45966.738317013886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45966.738317013886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45966.738317013886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45966.738317013886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45966.738317013886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45966.738317013886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45966.738317013886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45966.738317013886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45966.738317013886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45966.738317013886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45966.738317013886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45966.738317013886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45966.738317013886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45966.738317013886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45966.738317013886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45966.738317013886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45966.738317013886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45966.738317013886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45966.738317013886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45966.738317013886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45966.738317013886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45966.738317013886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45966.738317013886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45966.738317013886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45966.738317013886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45966.738317013886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45966.738317013886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45966.738317013886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45966.738317013886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45966.738317013886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45966.738317013886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45966.738317013886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45966.738317013886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45966.738317013886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45966.738317013886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45966.738317013886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45966.738317013886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45966.738317013886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45966.738317013886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45966.738317013886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45966.738317013886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45966.738317013886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45966.738317013886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45966.738317013886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45966.738317013886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45966.738317013886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45966.738317013886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45966.738317013886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45966.738317013886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45966.738317013886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45966.738317013886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45966.738317013886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45966.738317013886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45966.738317013886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45966.738317013886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45966.738317013886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45966.738317013886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45966.738317013886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45966.738317013886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45966.738317013886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45966.738317013886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45966.738317013886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45966.738317013886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45966.738317013886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45966.738317013886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45966.738317013886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45966.738317013886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45966.738317013886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45966.738317013886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45966.738317013886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45966.738317013886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45966.738317013886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45966.738317013886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45966.738317013886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45966.738317013886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45966.738317013886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45966.738317013886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45966.738317013886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45966.738317013886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45966.738317013886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45966.738317013886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45966.738317013886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45966.738317013886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45966.738317013886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45966.738317013886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45966.738317013886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45966.738317013886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45966.738317013886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45966.738317013886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45966.738317013886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45966.738317013886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45966.738317013886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45966.738317013886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45966.738317013886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45966.738317013886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45966.738317013886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45966.738317013886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45966.738317013886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45966.738317013886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45966.738317013886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45966.738317013886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45966.738317013886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45966.738317013886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45966.738317013886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45966.738317013886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45966.738317013886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45966.738317013886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45966.738317013886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45966.738317013886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45966.738317013886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45966.738317013886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45966.738317013886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45966.738317013886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45966.738317013886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45966.738317013886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45966.738317013886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45966.738317013886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45966.738317013886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45966.738317013886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45966.738317013886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45966.738317013886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45966.738317013886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45966.738317013886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45966.738317013886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45966.738317013886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45966.738317013886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45966.738317013886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45966.738317013886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45966.738317013886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45966.738317013886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45966.738317013886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45966.738317013886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45966.738317013886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45966.738317013886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45966.738317013886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45966.738317013886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45966.738317013886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45966.738317013886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45966.738317013886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45966.738317013886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45966.738317013886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45966.738317013886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45966.738317013886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45966.738317013886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45966.738317013886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45966.738317013886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45966.738317013886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45966.738317013886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45966.738317013886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45966.738317013886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45966.738317013886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45966.738317013886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45966.738317013886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45966.738317013886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45966.738317013886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45966.738317013886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45966.738317013886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45966.738317013886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45966.738317013886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45966.738317013886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45966.738317013886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45966.738317013886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45966.738317013886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45966.738317013886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45966.738317013886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45966.738317013886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45966.738317013886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45966.738317013886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45966.738317013886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45966.738317013886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45966.738317013886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45966.738317013886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45966.738317013886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45966.738317013886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45966.738317013886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45966.738317013886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45966.738317013886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45966.738317013886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45966.738317013886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45966.738317013886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45966.738317013886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45966.738317013886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45966.738317013886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45966.738317013886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45966.738317013886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45966.738317013886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45966.738317013886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45966.738317013886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45966.738317013886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45966.738317013886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45966.738317013886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45966.738317013886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45966.738317013886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45966.738317013886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45966.738317013886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45966.738317013886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45966.738317013886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45966.738317013886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45966.738317013886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45966.738317013886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45966.738317013886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45966.738317013886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45966.738317013886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45966.738317013886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45966.738317013886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45966.738317013886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45966.738317013886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45966.738317013886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45966.738317013886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45966.738317013886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45966.738317013886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45966.738317013886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45966.738317013886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45966.738317013886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45966.738317013886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45966.738317013886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45966.738317013886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45966.738317013886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45966.738317013886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45966.738317013886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45966.738317013886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45966.738317013886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45966.738317013886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45966.738317013886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45966.738317013886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45966.738317013886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45966.738317013886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45966.738317013886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45966.738317013886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45966.738317013886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45966.738317013886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45966.738317013886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45966.738317013886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45966.738317013886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45966.738317013886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45966.738317013886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45966.738317013886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45966.738317013886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45966.738317013886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45966.738317013886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45966.738317013886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45966.738317013886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45966.738317013886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45966.738317013886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45966.738317013886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45966.738317013886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45966.738317013886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45966.738317013886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45966.738317013886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45966.738317013886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45966.738317013886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45966.738317013886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45966.738317013886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45966.738317013886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45966.738317013886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45966.738317013886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45966.738317013886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45966.738317013886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45966.738317013886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45966.738317013886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45966.738317013886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45966.738317013886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45966.738317013886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45966.738317013886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45966.738317013886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45966.738317013886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45966.738317013886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45966.738317013886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45966.738317013886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45966.738317013886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45966.738317013886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45966.738317013886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45966.738317013886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45966.738317013886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45966.738317013886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45966.738317013886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45966.738317013886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45966.738317013886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45966.738317013886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45966.738317013886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45966.738317013886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45966.738317013886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45966.738317013886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45966.738317013886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45966.738317013886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45966.738317013886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45966.738317013886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45966.738317013886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45966.738317013886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45966.738317013886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45966.738317013886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45966.738317013886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45966.738317013886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45966.738317013886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45966.738317013886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45966.738317013886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45966.738317013886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45966.738317013886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45966.738317013886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45966.738317013886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45966.738317013886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45966.738317013886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45966.738317013886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45966.738317013886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45966.738317013886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45966.738317013886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45966.738317013886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45966.738317013886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45966.738317013886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45966.738317013886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45966.738317013886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45966.738317013886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45966.738317013886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45966.738317013886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45966.738317013886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45966.738317013886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45966.738317013886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45966.738317013886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45966.738317013886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45966.738317013886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45966.738317013886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45966.738317013886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45966.738317013886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45966.738317013886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45966.738317013886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45966.738317013886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45966.738317013886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45966.738317013886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45966.738317013886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45966.738317013886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45966.738317013886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45966.738317013886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45966.738317013886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45966.738317013886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45966.738317013886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45966.738317013886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45966.738317013886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45966.738317013886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45966.738317013886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45966.738317013886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45966.738317013886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45966.738317013886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45966.738317013886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45966.738317013886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45966.738317013886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45966.738317013886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45966.738317013886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45966.738317013886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45966.738317013886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45966.738317013886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45966.738317013886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45966.738317013886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45966.738317013886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45966.738317013886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45966.738317013886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45966.738317013886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45966.738317013886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45966.738317013886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45966.738317013886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45966.738317013886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45966.738317013886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45966.738317013886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45966.738317013886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45966.738317013886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45966.738317013886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45966.738317013886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45966.738317013886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45966.738317013886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45966.738317013886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45966.738317013886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45966.738317013886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45966.738317013886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45966.738317013886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45966.738317013886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45966.738317013886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45966.738317013886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45966.738317013886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45966.738317013886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45966.738317013886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45966.738317013886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45966.738317013886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45966.738317013886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45966.738317013886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45966.738317013886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45966.738317013886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45966.738317013886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45966.738317013886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45966.738317013886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45966.738317013886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45966.738317013886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45966.738317013886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45966.738317013886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45966.738317013886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45966.738317013886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45966.738317013886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45966.738317013886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45966.738317013886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45966.738317013886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45966.738317013886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45966.738317013886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45966.738317013886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45966.738317013886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45966.738317013886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45966.738317013886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45966.738317013886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45966.738317013886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45966.738317013886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45966.738317013886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45966.738317013886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45966.738317013886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45966.738317013886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45966.738317013886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45966.738317013886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45966.738317013886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45966.738317013886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45966.738317013886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45966.738317013886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45966.738317013886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45966.738317013886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45966.738317013886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45966.738317013886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45966.738317013886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45966.738317013886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45966.738317013886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45966.738317013886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45966.738317013886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45966.738317013886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45966.738317013886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45966.738317013886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45966.738317013886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45966.738317013886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45966.738317013886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45966.738317013886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45966.738317013886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45966.738317013886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263.25759942128934</v>
      </c>
      <c r="H2" s="98">
        <v>45703.474768518521</v>
      </c>
      <c r="I2" s="98" t="str">
        <f>IFERROR(VLOOKUP(D2,DB!A:F,6,0),"")</f>
        <v>SCECO</v>
      </c>
      <c r="J2" s="98" t="str">
        <f>IFERROR(VLOOKUP(D2,DB!A:G,7,0),"")</f>
        <v>Dead</v>
      </c>
      <c r="K2" s="100" t="s">
        <v>39114</v>
      </c>
      <c r="L2" s="93" t="str">
        <f>IFERROR(VLOOKUP(D2,DB!A:I,9,0),"")</f>
        <v>Latis</v>
      </c>
    </row>
    <row r="3" spans="1:16" s="109" customFormat="1" ht="27" customHeight="1">
      <c r="A3" s="179" t="s">
        <v>39115</v>
      </c>
      <c r="B3" s="179" t="str">
        <f>IFERROR(VLOOKUP(D3,DB!A:K,11,0),"")</f>
        <v>R4</v>
      </c>
      <c r="C3" s="96">
        <v>1</v>
      </c>
      <c r="D3" s="100" t="s">
        <v>31096</v>
      </c>
      <c r="E3" s="97" t="s">
        <v>39021</v>
      </c>
      <c r="F3" s="98"/>
      <c r="G3" s="178">
        <f ca="1">IFERROR(NOW()-F3,"")</f>
        <v>45966.738316782408</v>
      </c>
      <c r="H3" s="98">
        <v>45966.596273148149</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120"/>
      <c r="E4" s="97"/>
      <c r="F4" s="122"/>
      <c r="G4" s="123">
        <f ca="1">IFERROR(NOW()-F4,"")</f>
        <v>45966.738317013886</v>
      </c>
      <c r="H4" s="122"/>
      <c r="I4" s="118" t="str">
        <f>IFERROR(VLOOKUP(D4,DB!A:F,6,0),"")</f>
        <v/>
      </c>
      <c r="J4" s="118" t="str">
        <f>IFERROR(VLOOKUP(D4,DB!A:G,7,0),"")</f>
        <v/>
      </c>
      <c r="K4" s="124" t="s">
        <v>39117</v>
      </c>
      <c r="L4" s="120" t="str">
        <f>IFERROR(VLOOKUP(D4,DB!A:I,9,0),"")</f>
        <v/>
      </c>
    </row>
    <row r="5" spans="1:16" ht="15" customHeight="1">
      <c r="A5" s="118"/>
      <c r="B5" s="118" t="str">
        <f>IFERROR(VLOOKUP(D5,DB!A:K,11,0),"")</f>
        <v/>
      </c>
      <c r="C5" s="119"/>
      <c r="D5" s="120"/>
      <c r="E5" s="97"/>
      <c r="F5" s="122"/>
      <c r="G5" s="123">
        <f ca="1">IFERROR(NOW()-F5,"")</f>
        <v>45966.738317013886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45966.738317013886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45966.738317013886</v>
      </c>
      <c r="H7" s="122"/>
      <c r="I7" s="118" t="str">
        <f>IFERROR(VLOOKUP(D7,DB!A:F,6,0),"")</f>
        <v/>
      </c>
      <c r="J7" s="118" t="str">
        <f>IFERROR(VLOOKUP(D7,DB!A:G,7,0),"")</f>
        <v/>
      </c>
      <c r="K7" s="124"/>
      <c r="L7" s="120" t="str">
        <f>IFERROR(VLOOKUP(D7,DB!A:I,9,0),"")</f>
        <v/>
      </c>
    </row>
    <row r="8" spans="1:16" ht="15" customHeight="1">
      <c r="A8" s="179" t="s">
        <v>39115</v>
      </c>
      <c r="B8" s="179" t="str">
        <f>IFERROR(VLOOKUP(D8,DB!A:K,11,0),"")</f>
        <v>R4</v>
      </c>
      <c r="C8" s="96">
        <v>1</v>
      </c>
      <c r="D8" s="100" t="s">
        <v>31096</v>
      </c>
      <c r="E8" s="97" t="s">
        <v>39021</v>
      </c>
      <c r="F8" s="98"/>
      <c r="G8" s="178">
        <f ca="1">IFERROR(NOW()-F8,"")</f>
        <v>45966.738316782408</v>
      </c>
      <c r="H8" s="98">
        <v>45966.596273148149</v>
      </c>
      <c r="I8" s="179" t="str">
        <f>IFERROR(VLOOKUP(D8,DB!A:F,6,0),"")</f>
        <v>SCECO</v>
      </c>
      <c r="J8" s="179" t="str">
        <f>IFERROR(VLOOKUP(D8,DB!A:G,7,0),"")</f>
        <v>Dead</v>
      </c>
      <c r="K8" s="100" t="s">
        <v>39116</v>
      </c>
      <c r="L8" s="93" t="str">
        <f>IFERROR(VLOOKUP(D8,DB!A:I,9,0),"")</f>
        <v>Latis</v>
      </c>
    </row>
    <row r="9" spans="1:16" ht="15" customHeight="1">
      <c r="A9" s="118"/>
      <c r="B9" s="118" t="str">
        <f>IFERROR(VLOOKUP(D9,DB!A:K,11,0),"")</f>
        <v/>
      </c>
      <c r="C9" s="119"/>
      <c r="D9" s="93"/>
      <c r="E9" s="97"/>
      <c r="F9" s="122"/>
      <c r="G9" s="123">
        <f ca="1">IFERROR(NOW()-F9,"")</f>
        <v>45966.738317013886</v>
      </c>
      <c r="H9" s="122"/>
      <c r="I9" s="118" t="str">
        <f>IFERROR(VLOOKUP(D9,DB!A:F,6,0),"")</f>
        <v/>
      </c>
      <c r="J9" s="118" t="str">
        <f>IFERROR(VLOOKUP(D9,DB!A:G,7,0),"")</f>
        <v/>
      </c>
      <c r="K9" s="124"/>
      <c r="L9" s="120" t="str">
        <f>IFERROR(VLOOKUP(D9,DB!A:I,9,0),"")</f>
        <v/>
      </c>
    </row>
    <row r="10" spans="1:16" ht="15" customHeight="1">
      <c r="A10" s="118"/>
      <c r="B10" s="176" t="str">
        <f>IFERROR(VLOOKUP(D10,DB!A:K,11,0),"")</f>
        <v/>
      </c>
      <c r="C10" s="119"/>
      <c r="D10" s="120"/>
      <c r="E10" s="121"/>
      <c r="F10" s="122"/>
      <c r="G10" s="123">
        <f ca="1">IFERROR(NOW()-F10,"")</f>
        <v>45966.738316782408</v>
      </c>
      <c r="H10" s="122"/>
      <c r="I10" s="176" t="str">
        <f>IFERROR(VLOOKUP(D10,DB!A:F,6,0),"")</f>
        <v/>
      </c>
      <c r="J10" s="176" t="str">
        <f>IFERROR(VLOOKUP(D10,DB!A:G,7,0),"")</f>
        <v/>
      </c>
      <c r="K10" s="124"/>
      <c r="L10" s="177" t="str">
        <f>IFERROR(VLOOKUP(D10,DB!A:I,9,0),"")</f>
        <v/>
      </c>
    </row>
    <row r="11" spans="1:16" ht="15" customHeight="1">
      <c r="A11" s="118"/>
      <c r="B11" s="118" t="str">
        <f>IFERROR(VLOOKUP(D11,DB!A:K,11,0),"")</f>
        <v/>
      </c>
      <c r="C11" s="119"/>
      <c r="D11" s="93"/>
      <c r="E11" s="97"/>
      <c r="F11" s="122"/>
      <c r="G11" s="123">
        <f ca="1">IFERROR(NOW()-F11,"")</f>
        <v>45966.738317013886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45966.738317013886</v>
      </c>
      <c r="H12" s="122"/>
      <c r="I12" s="118" t="str">
        <f>IFERROR(VLOOKUP(D12,DB!A:F,6,0),"")</f>
        <v/>
      </c>
      <c r="J12" s="118" t="str">
        <f>IFERROR(VLOOKUP(D12,DB!A:G,7,0),"")</f>
        <v/>
      </c>
      <c r="K12" s="124"/>
      <c r="L12" s="120" t="str">
        <f>IFERROR(VLOOKUP(D12,DB!A:I,9,0),"")</f>
        <v/>
      </c>
    </row>
    <row r="13" spans="1:16" ht="15" customHeight="1">
      <c r="A13" s="118"/>
      <c r="B13" s="118" t="str">
        <f>IFERROR(VLOOKUP(D13,DB!A:K,11,0),"")</f>
        <v/>
      </c>
      <c r="C13" s="93"/>
      <c r="D13" s="93"/>
      <c r="E13" s="97"/>
      <c r="F13" s="122"/>
      <c r="G13" s="123">
        <f ca="1">IFERROR(NOW()-F13,"")</f>
        <v>45966.738317013886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45966.738317013886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45966.738317013886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45966.738317013886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45966.738317013886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75"/>
      <c r="E18" s="97"/>
      <c r="F18" s="122"/>
      <c r="G18" s="123">
        <f ca="1">IFERROR(NOW()-F18,"")</f>
        <v>45966.738317013886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45966.738317013886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45966.738317013886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45966.738317013886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45966.738317013886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45966.738317013886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45966.738317013886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45966.738317013886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45966.738317013886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45966.738317013886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45966.738317013886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45966.738317013886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45966.738317013886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45966.738317013886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45966.738317013886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45966.738317013886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45966.738317013886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45966.738317013886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45966.738317013886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45966.738317013886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45966.738317013886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45966.738317013886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45966.738317013886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45966.738317013886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45966.738317013886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45966.738317013886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45966.738317013886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45966.738317013886</v>
      </c>
      <c r="H45" s="122"/>
      <c r="I45" s="118" t="str">
        <f>IFERROR(VLOOKUP(D45,DB!A:F,6,0),"")</f>
        <v/>
      </c>
      <c r="J45" s="118" t="str">
        <f>IFERROR(VLOOKUP(D45,DB!A:G,7,0),"")</f>
        <v/>
      </c>
      <c r="K45" s="124"/>
      <c r="L45" s="120" t="str">
        <f>IFERROR(VLOOKUP(D45,DB!A:I,9,0),"")</f>
        <v/>
      </c>
    </row>
    <row r="46" spans="1:12" ht="15" customHeight="1">
      <c r="A46" s="125"/>
      <c r="B46" s="125" t="str">
        <f>IFERROR(VLOOKUP(D46,DB!A:K,11,0),"")</f>
        <v/>
      </c>
      <c r="C46" s="126"/>
      <c r="D46" s="127"/>
      <c r="E46" s="128"/>
      <c r="F46" s="129"/>
      <c r="G46" s="130">
        <f ca="1">IFERROR(NOW()-F46,"")</f>
        <v>45966.738317013886</v>
      </c>
      <c r="H46" s="129"/>
      <c r="I46" s="125" t="str">
        <f>IFERROR(VLOOKUP(D46,DB!A:F,6,0),"")</f>
        <v/>
      </c>
      <c r="J46" s="125" t="str">
        <f>IFERROR(VLOOKUP(D46,DB!A:G,7,0),"")</f>
        <v/>
      </c>
      <c r="K46" s="131"/>
      <c r="L46" s="127" t="str">
        <f>IFERROR(VLOOKUP(D46,DB!A:I,9,0),"")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74.906256597219908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40.549439699068898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18.07720590277313</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45966.738317013886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45966.738317013886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45966.738317013886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45966.738317013886</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45966.738317013886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45966.738317013886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45966.738317013886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45966.738317013886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45966.738317013886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45966.738317013886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45966.738317013886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45966.738317013886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45966.738317013886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45966.738317013886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45966.738317013886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45966.738317013886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45966.738317013886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45966.738317013886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45966.738317013886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45966.738317013886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45966.738317013886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45966.738317013886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45966.738317013886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45966.738317013886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45966.738317013886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45966.738317013886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45966.738317013886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45966.738317013886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45966.738317013886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45966.738317013886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45966.738317013886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45966.738317013886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45966.738317013886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45966.738317013886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45966.738317013886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45966.738317013886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45966.738317013886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45966.738317013886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45966.738317013886</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45966.738317013886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45966.738317013886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45966.738317013886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45966.738317013886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45966.738317013886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45966.738317013886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45966.738317013886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45966.738317013886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45966.738317013886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45966.738317013886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45966.738317013886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45966.738317013886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45966.738317013886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45966.738317013886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45966.738317013886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45966.738317013886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45966.738317013886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45966.738317013886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45966.738317013886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45966.738317013886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45966.738317013886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45966.738317013886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45966.738317013886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45966.738317013886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45966.738317013886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45966.738317013886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45966.738317013886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45966.738317013886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45966.738317013886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45966.738317013886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45966.738317013886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45966.738317013886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45966.738317013886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45966.738317013886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45966.738317013886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45966.738317013886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45966.738317013886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45966.738317013886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45966.738317013886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45966.738317013886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45966.738317013886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45966.738317013886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45966.738317013886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45966.738317013886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45966.738317013886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45966.738317013886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45966.738317013886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45966.738317013886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45966.738317013886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45966.738317013886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45966.738317013886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45966.738317013886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45966.738317013886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45966.738317013886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45966.738317013886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45966.738317013886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45966.738317013886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45966.738317013886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45966.738317013886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45966.738317013886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45966.738317013886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45966.738317013886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45966.738317013886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45966.738317013886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45966.738317013886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45966.738317013886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45966.738317013886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45966.738317013886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45966.738317013886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45966.738317013886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45966.738317013886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45966.738317013886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45966.738317013886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45966.738317013886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45966.738317013886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45966.738317013886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45966.738317013886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45966.738317013886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45966.738317013886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45966.738317013886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45966.738317013886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45966.738317013886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45966.738317013886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45966.738317013886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45966.738317013886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45966.738317013886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45966.738317013886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45966.738317013886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45966.738317013886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45966.738317013886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45966.738317013886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45966.738317013886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45966.738317013886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45966.738317013886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45966.738317013886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45966.738317013886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45966.738317013886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45966.738317013886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45966.738317013886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45966.738317013886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45966.738317013886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45966.738317013886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45966.738317013886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45966.738317013886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45966.738317013886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45966.738317013886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45966.738317013886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45966.738317013886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45966.738317013886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45966.738317013886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45966.738317013886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45966.738317013886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45966.738317013886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45966.738317013886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45966.738317013886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45966.738317013886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45966.738317013886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45966.738317013886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45966.738317013886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45966.738317013886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45966.738317013886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45966.738317013886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45966.738317013886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45966.738317013886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45966.738317013886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45966.738317013886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45966.738317013886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45966.738317013886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45966.738317013886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45966.738317013886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45966.738317013886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45966.738317013886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45966.738317013886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45966.738317013886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45966.738317013886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45966.738317013886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45966.738317013886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45966.738317013886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45966.738317013886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45966.738317013886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45966.738317013886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45966.738317013886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45966.738317013886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45966.738317013886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45966.738317013886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45966.738317013886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45966.738317013886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45966.738317013886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45966.738317013886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45966.738317013886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45966.738317013886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45966.738317013886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45966.738317013886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45966.738317013886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45966.738317013886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45966.738317013886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45966.738317013886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45966.738317013886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45966.738317013886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45966.738317013886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45966.738317013886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45966.738317013886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45966.738317013886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45966.738317013886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45966.738317013886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45966.738317013886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45966.738317013886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45966.738317013886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45966.738317013886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45966.738317013886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45966.738317013886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45966.738317013886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45966.738317013886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45966.738317013886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45966.738317013886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45966.738317013886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45966.738317013886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45966.738317013886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45966.738317013886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45966.738317013886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45966.738317013886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45966.738317013886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45966.738317013886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45966.738317013886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45966.738317013886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45966.738317013886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45966.738317013886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45966.738317013886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45966.738317013886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45966.738317013886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45966.738317013886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45966.738317013886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45966.738317013886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45966.738317013886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45966.738317013886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45966.738317013886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45966.738317013886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45966.738317013886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45966.738317013886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45966.738317013886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45966.738317013886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45966.738317013886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45966.738317013886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45966.738317013886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45966.738317013886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45966.738317013886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45966.738317013886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45966.738317013886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45966.738317013886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45966.738317013886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45966.738317013886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45966.738317013886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45966.738317013886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45966.738317013886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45966.738317013886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45966.738317013886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45966.738317013886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45966.738317013886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45966.738317013886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45966.738317013886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45966.738317013886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45966.738317013886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45966.738317013886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45966.738317013886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45966.738317013886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45966.738317013886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45966.738317013886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45966.738317013886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45966.738317013886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45966.738317013886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45966.738317013886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45966.738317013886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45966.738317013886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45966.738317013886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45966.738317013886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45966.738317013886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45966.738317013886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45966.738317013886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45966.738317013886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45966.738317013886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45966.738317013886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45966.738317013886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45966.738317013886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45966.738317013886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45966.738317013886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45966.738317013886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45966.738317013886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45966.738317013886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45966.738317013886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45966.738317013886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45966.738317013886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45966.738317013886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45966.738317013886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45966.738317013886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45966.738317013886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45966.738317013886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45966.738317013886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45966.738317013886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45966.738317013886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45966.738317013886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45966.738317013886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45966.738317013886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45966.738317013886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45966.738317013886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45966.738317013886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45966.738317013886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45966.738317013886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45966.738317013886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45966.738317013886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45966.738317013886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45966.738317013886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45966.738317013886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45966.738317013886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45966.738317013886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45966.738317013886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tabSelected="1"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1" t="s">
        <v>37916</v>
      </c>
      <c r="E2" s="171"/>
      <c r="F2" s="172"/>
      <c r="G2" s="115">
        <f ca="1">IFERROR(NOW()-F2,"-")</f>
        <v>45966.738316782408</v>
      </c>
      <c r="H2" s="172">
        <v>45966.694884259261</v>
      </c>
      <c r="I2" s="171" t="str">
        <f>IFERROR(VLOOKUP(D2,DB!A:F,6,0),"")</f>
        <v>SCECO</v>
      </c>
      <c r="J2" s="102" t="str">
        <f>IFERROR(VLOOKUP(D2,DB!A:G,7,0),"")</f>
        <v>No BB Shifted</v>
      </c>
      <c r="K2" s="169" t="s">
        <v>39124</v>
      </c>
      <c r="L2" s="173" t="str">
        <f>IFERROR(VLOOKUP(D2,DB!A:I,9,0),"")</f>
        <v>Latis</v>
      </c>
    </row>
    <row r="3" spans="1:16383" ht="31.5" customHeight="1">
      <c r="A3" s="170"/>
      <c r="B3" s="171" t="str">
        <f>IFERROR(VLOOKUP(D3,DB!A:K,11,0),"")</f>
        <v/>
      </c>
      <c r="C3" s="168"/>
      <c r="D3" s="171"/>
      <c r="E3" s="171"/>
      <c r="F3" s="172"/>
      <c r="G3" s="115">
        <f ca="1">IFERROR(NOW()-F3,"-")</f>
        <v>45966.738316782408</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45966.738316782408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45966.738316782408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45966.738316782408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45966.738316782408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45966.738316782408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45966.738316782408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45966.738316782408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45966.738316782408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45966.738316782408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45966.738316782408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45966.738316782408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45966.738316782408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45966.738316782408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45966.738316782408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45966.738316782408</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45966.738316782408</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45966.738316782408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45966.738316782408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45966.738316782408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45966.738316782408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45966.738316782408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45966.738316782408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45966.738316782408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45966.738316782408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45966.738316782408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45966.738316782408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45966.738316782408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45966.738316782408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45966.738316782408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45966.738316782408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45966.738316782408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45966.738316782408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45966.738316782408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45966.738316782408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45966.738316782408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45966.738316782408</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