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165" documentId="13_ncr:1_{F6CB121F-512D-4AA6-A0C1-0FB36C537598}" xr6:coauthVersionLast="47" xr6:coauthVersionMax="47" xr10:uidLastSave="{33DEAD46-C80C-4335-B7F5-8403035C2488}"/>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4" l="1"/>
  <c r="L6" i="4"/>
  <c r="L7" i="4"/>
  <c r="L8" i="4"/>
  <c r="L9" i="4"/>
  <c r="L10" i="4"/>
  <c r="L11" i="4"/>
  <c r="L12" i="4"/>
  <c r="L13" i="4"/>
  <c r="I5" i="4"/>
  <c r="J5" i="4"/>
  <c r="I6" i="4"/>
  <c r="J6" i="4"/>
  <c r="I7" i="4"/>
  <c r="J7" i="4"/>
  <c r="I8" i="4"/>
  <c r="J8" i="4"/>
  <c r="I9" i="4"/>
  <c r="J9" i="4"/>
  <c r="I10" i="4"/>
  <c r="J10" i="4"/>
  <c r="I11" i="4"/>
  <c r="J11" i="4"/>
  <c r="I12" i="4"/>
  <c r="J12" i="4"/>
  <c r="I13" i="4"/>
  <c r="J13" i="4"/>
  <c r="I14" i="4"/>
  <c r="J14" i="4"/>
  <c r="I15" i="4"/>
  <c r="J15"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J4"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I4"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<sst xmlns="http://schemas.openxmlformats.org/spreadsheetml/2006/main" count="179033" uniqueCount="39109">
  <si>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</si>
  <si>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</si>
  <si>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</si>
  <si>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</si>
  <si>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</si>
  <si>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</si>
  <si>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</si>
  <si>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</si>
  <si>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</si>
  <si>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</si>
  <si>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</si>
  <si>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</si>
  <si>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</si>
  <si>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</si>
  <si>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</si>
  <si>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</si>
  <si>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</si>
  <si>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</si>
  <si>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</si>
  <si>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</si>
  <si>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</si>
  <si>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</si>
  <si>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</si>
  <si>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</si>
  <si>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</si>
  <si>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</si>
  <si>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</si>
  <si>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</si>
  <si>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</si>
  <si>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</si>
  <si>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</si>
  <si>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</si>
  <si>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</si>
  <si>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</si>
  <si>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</si>
  <si>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</si>
  <si>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</si>
  <si>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</si>
  <si>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</si>
  <si>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</si>
  <si>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</si>
  <si>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</si>
  <si>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</si>
  <si>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</si>
  <si>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</si>
  <si>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</si>
  <si>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</si>
  <si>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</si>
  <si>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</si>
  <si>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</si>
  <si>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</si>
  <si>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</si>
  <si>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</si>
  <si>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</si>
  <si>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</si>
  <si>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</si>
  <si>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</si>
  <si>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</si>
  <si>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</si>
  <si>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</si>
  <si>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</si>
  <si>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</si>
  <si>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</si>
  <si>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</si>
  <si>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</si>
  <si>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</si>
  <si>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</si>
  <si>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</si>
  <si>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</si>
  <si>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</si>
  <si>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</si>
  <si>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</si>
  <si>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</si>
  <si>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</si>
  <si>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</si>
  <si>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</si>
  <si>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</si>
  <si>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</si>
  <si>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</si>
  <si>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</si>
  <si>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</si>
  <si>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</si>
  <si>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</si>
  <si>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</si>
  <si>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</si>
  <si>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</si>
  <si>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</si>
  <si>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</si>
  <si>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</si>
  <si>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</si>
  <si>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</si>
  <si>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</si>
  <si>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</si>
  <si>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</si>
  <si>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</si>
  <si>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</si>
  <si>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</si>
  <si>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</si>
  <si>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</si>
  <si>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</si>
  <si>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</si>
  <si>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</si>
  <si>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</si>
  <si>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</si>
  <si>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</si>
  <si>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</si>
  <si>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</si>
  <si>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</si>
  <si>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</si>
  <si>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</si>
  <si>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</si>
  <si>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</si>
  <si>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</si>
  <si>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</si>
  <si>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</si>
  <si>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</si>
  <si>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</si>
  <si>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</si>
  <si>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</si>
  <si>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</si>
  <si>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</si>
  <si>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</si>
  <si>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</si>
  <si>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</si>
  <si>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</si>
  <si>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</si>
  <si>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</si>
  <si>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</si>
  <si>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</si>
  <si>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</si>
  <si>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</si>
  <si>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</si>
  <si>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</si>
  <si>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</si>
  <si>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</si>
  <si>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</si>
  <si>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</si>
  <si>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</si>
  <si>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</si>
  <si>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</si>
  <si>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</si>
  <si>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</si>
  <si>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</si>
  <si>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</si>
  <si>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</si>
  <si>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</si>
  <si>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</si>
  <si>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</si>
  <si>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</si>
  <si>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</si>
  <si>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</si>
  <si>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</si>
  <si>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</si>
  <si>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</si>
  <si>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</si>
  <si>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</si>
  <si>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</si>
  <si>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</si>
  <si>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</si>
  <si>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</si>
  <si>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</si>
  <si>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</si>
  <si>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</si>
  <si>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</si>
  <si>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</si>
  <si>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</si>
  <si>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</si>
  <si>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</si>
  <si>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</si>
  <si>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</si>
  <si>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</si>
  <si>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</si>
  <si>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</si>
  <si>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</si>
  <si>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</si>
  <si>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</si>
  <si>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</si>
  <si>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</si>
  <si>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</si>
  <si>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</si>
  <si>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</si>
  <si>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</si>
  <si>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</si>
  <si>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</si>
  <si>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</si>
  <si>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</si>
  <si>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</si>
  <si>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</si>
  <si>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</si>
  <si>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</si>
  <si>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</si>
  <si>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</si>
  <si>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</si>
  <si>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</si>
  <si>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</si>
  <si>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</si>
  <si>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</si>
  <si>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</si>
  <si>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</si>
  <si>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</si>
  <si>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</si>
  <si>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</si>
  <si>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</si>
  <si>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</si>
  <si>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</si>
  <si>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</si>
  <si>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</si>
  <si>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</si>
  <si>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</si>
  <si>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</si>
  <si>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</si>
  <si>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</si>
  <si>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</si>
  <si>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</si>
  <si>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</si>
  <si>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</si>
  <si>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</si>
  <si>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</si>
  <si>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</si>
  <si>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</si>
  <si>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</si>
  <si>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</si>
  <si>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</si>
  <si>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</si>
  <si>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</si>
  <si>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</si>
  <si>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</si>
  <si>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</si>
  <si>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</si>
  <si>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</si>
  <si>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</si>
  <si>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</si>
  <si>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</si>
  <si>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</si>
  <si>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</si>
  <si>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</si>
  <si>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</si>
  <si>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</si>
  <si>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</si>
  <si>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</si>
  <si>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</si>
  <si>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</si>
  <si>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</si>
  <si>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</si>
  <si>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</si>
  <si>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</si>
  <si>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</si>
  <si>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</si>
  <si>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</si>
  <si>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</si>
  <si>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</si>
  <si>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</si>
  <si>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</si>
  <si>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</si>
  <si>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</si>
  <si>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</si>
  <si>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</si>
  <si>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</si>
  <si>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</si>
  <si>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</si>
  <si>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</si>
  <si>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</si>
  <si>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</si>
  <si>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</si>
  <si>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</si>
  <si>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</si>
  <si>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</si>
  <si>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</si>
  <si>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</si>
  <si>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</si>
  <si>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</si>
  <si>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</si>
  <si>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</si>
  <si>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</si>
  <si>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</si>
  <si>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</si>
  <si>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</si>
  <si>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</si>
  <si>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</si>
  <si>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</si>
  <si>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</si>
  <si>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</si>
  <si>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</si>
  <si>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</si>
  <si>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</si>
  <si>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</si>
  <si>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</si>
  <si>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</si>
  <si>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</si>
  <si>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</si>
  <si>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</si>
  <si>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</si>
  <si>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</si>
  <si>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</si>
  <si>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</si>
  <si>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</si>
  <si>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</si>
  <si>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</si>
  <si>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</si>
  <si>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</si>
  <si>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</si>
  <si>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</si>
  <si>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</si>
  <si>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</si>
  <si>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</si>
  <si>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</si>
  <si>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</si>
  <si>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</si>
  <si>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</si>
  <si>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</si>
  <si>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</si>
  <si>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</si>
  <si>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</si>
  <si>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</si>
  <si>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</si>
  <si>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</si>
  <si>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</si>
  <si>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</si>
  <si>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</si>
  <si>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</si>
  <si>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</si>
  <si>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</si>
  <si>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</si>
  <si>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</si>
  <si>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</si>
  <si>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</si>
  <si>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</si>
  <si>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</si>
  <si>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</si>
  <si>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</si>
  <si>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</si>
  <si>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</si>
  <si>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</si>
  <si>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</si>
  <si>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</si>
  <si>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</si>
  <si>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</si>
  <si>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</si>
  <si>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</si>
  <si>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</si>
  <si>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</si>
  <si>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</si>
  <si>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</si>
  <si>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</si>
  <si>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</si>
  <si>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</si>
  <si>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</si>
  <si>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</si>
  <si>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</si>
  <si>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</si>
  <si>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</si>
  <si>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</si>
  <si>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</si>
  <si>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</si>
  <si>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</si>
  <si>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</si>
  <si>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</si>
  <si>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</si>
  <si>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</si>
  <si>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</si>
  <si>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</si>
  <si>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</si>
  <si>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</si>
  <si>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</si>
  <si>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</si>
  <si>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</si>
  <si>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</si>
  <si>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</si>
  <si>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</si>
  <si>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</si>
  <si>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</si>
  <si>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</si>
  <si>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</si>
  <si>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</si>
  <si>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</si>
  <si>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</si>
  <si>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</si>
  <si>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</si>
  <si>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</si>
  <si>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</si>
  <si>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</si>
  <si>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</si>
  <si>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</si>
  <si>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</si>
  <si>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</si>
  <si>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</si>
  <si>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</si>
  <si>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</si>
  <si>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</si>
  <si>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</si>
  <si>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</si>
  <si>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</si>
  <si>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</si>
  <si>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</si>
  <si>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</si>
  <si>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</si>
  <si>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</si>
  <si>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</si>
  <si>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</si>
  <si>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</si>
  <si>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</si>
  <si>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</si>
  <si>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</si>
  <si>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</si>
  <si>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</si>
  <si>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</si>
  <si>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</si>
  <si>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</si>
  <si>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</si>
  <si>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</si>
  <si>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</si>
  <si>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</si>
  <si>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</si>
  <si>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</si>
  <si>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</si>
  <si>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</si>
  <si>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</si>
  <si>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</si>
  <si>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</si>
  <si>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</si>
  <si>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</si>
  <si>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</si>
  <si>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</si>
  <si>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</si>
  <si>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</si>
  <si>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</si>
  <si>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</si>
  <si>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</si>
  <si>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</si>
  <si>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</si>
  <si>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</si>
  <si>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</si>
  <si>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</si>
  <si>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</si>
  <si>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</si>
  <si>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</si>
  <si>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</si>
  <si>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</si>
  <si>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</si>
  <si>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</si>
  <si>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</si>
  <si>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</si>
  <si>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</si>
  <si>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</si>
  <si>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</si>
  <si>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</si>
  <si>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</si>
  <si>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</si>
  <si>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</si>
  <si>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</si>
  <si>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</si>
  <si>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</si>
  <si>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</si>
  <si>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</si>
  <si>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</si>
  <si>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</si>
  <si>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</si>
  <si>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</si>
  <si>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</si>
  <si>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</si>
  <si>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</si>
  <si>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</si>
  <si>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</si>
  <si>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</si>
  <si>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</si>
  <si>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</si>
  <si>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</si>
  <si>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</si>
  <si>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</si>
  <si>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</si>
  <si>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</si>
  <si>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</si>
  <si>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</si>
  <si>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</si>
  <si>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</si>
  <si>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</si>
  <si>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</si>
  <si>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</si>
  <si>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</si>
  <si>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</si>
  <si>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</si>
  <si>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</si>
  <si>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</si>
  <si>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</si>
  <si>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</si>
  <si>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</si>
  <si>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</si>
  <si>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</si>
  <si>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</si>
  <si>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</si>
  <si>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</si>
  <si>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</si>
  <si>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</si>
  <si>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</si>
  <si>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</si>
  <si>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</si>
  <si>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</si>
  <si>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</si>
  <si>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</si>
  <si>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</si>
  <si>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</si>
  <si>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</si>
  <si>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</si>
  <si>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</si>
  <si>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</si>
  <si>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</si>
  <si>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</si>
  <si>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</si>
  <si>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</si>
  <si>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</si>
  <si>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</si>
  <si>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</si>
  <si>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</si>
  <si>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</si>
  <si>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</si>
  <si>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</si>
  <si>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</si>
  <si>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</si>
  <si>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</si>
  <si>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</si>
  <si>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</si>
  <si>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</si>
  <si>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</si>
  <si>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</si>
  <si>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</si>
  <si>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</si>
  <si>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</si>
  <si>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</si>
  <si>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</si>
  <si>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</si>
  <si>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</si>
  <si>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</si>
  <si>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</si>
  <si>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</si>
  <si>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</si>
  <si>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</si>
  <si>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</si>
  <si>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</si>
  <si>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</si>
  <si>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</si>
  <si>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</si>
  <si>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</si>
  <si>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</si>
  <si>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</si>
  <si>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</si>
  <si>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</si>
  <si>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</si>
  <si>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</si>
  <si>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</si>
  <si>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</si>
  <si>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</si>
  <si>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</si>
  <si>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</si>
  <si>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</si>
  <si>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</si>
  <si>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</si>
  <si>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</si>
  <si>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</si>
  <si>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</si>
  <si>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</si>
  <si>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</si>
  <si>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</si>
  <si>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</si>
  <si>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</si>
  <si>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</si>
  <si>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</si>
  <si>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</si>
  <si>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</si>
  <si>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</si>
  <si>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</si>
  <si>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</si>
  <si>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</si>
  <si>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</si>
  <si>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</si>
  <si>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</si>
  <si>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</si>
  <si>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</si>
  <si>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</si>
  <si>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</si>
  <si>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</si>
  <si>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</si>
  <si>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</si>
  <si>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</si>
  <si>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</si>
  <si>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</si>
  <si>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</si>
  <si>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</si>
  <si>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</si>
  <si>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</si>
  <si>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</si>
  <si>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</si>
  <si>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</si>
  <si>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</si>
  <si>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</si>
  <si>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</si>
  <si>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</si>
  <si>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</si>
  <si>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</si>
  <si>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</si>
  <si>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</si>
  <si>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</si>
  <si>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</si>
  <si>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</si>
  <si>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</si>
  <si>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</si>
  <si>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</si>
  <si>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</si>
  <si>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</si>
  <si>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</si>
  <si>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</si>
  <si>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</si>
  <si>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</si>
  <si>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</si>
  <si>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</si>
  <si>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</si>
  <si>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</si>
  <si>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</si>
  <si>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</si>
  <si>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</si>
  <si>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</si>
  <si>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</si>
  <si>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</si>
  <si>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</si>
  <si>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</si>
  <si>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</si>
  <si>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</si>
  <si>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</si>
  <si>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</si>
  <si>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</si>
  <si>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</si>
  <si>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</si>
  <si>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</si>
  <si>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</si>
  <si>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</si>
  <si>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</si>
  <si>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</si>
  <si>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</si>
  <si>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</si>
  <si>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</si>
  <si>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</si>
  <si>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</si>
  <si>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</si>
  <si>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</si>
  <si>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</si>
  <si>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</si>
  <si>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</si>
  <si>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</si>
  <si>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</si>
  <si>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</si>
  <si>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</si>
  <si>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</si>
  <si>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</si>
  <si>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</si>
  <si>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</si>
  <si>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</si>
  <si>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</si>
  <si>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</si>
  <si>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</si>
  <si>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</si>
  <si>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</si>
  <si>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</si>
  <si>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</si>
  <si>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</si>
  <si>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</si>
  <si>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</si>
  <si>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</si>
  <si>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</si>
  <si>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</si>
  <si>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</si>
  <si>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</si>
  <si>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</si>
  <si>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</si>
  <si>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</si>
  <si>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</si>
  <si>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</si>
  <si>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</si>
  <si>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</si>
  <si>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</si>
  <si>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</si>
  <si>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</si>
  <si>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</si>
  <si>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</si>
  <si>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</si>
  <si>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</si>
  <si>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</si>
  <si>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</si>
  <si>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</si>
  <si>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</si>
  <si>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</si>
  <si>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</si>
  <si>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</si>
  <si>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</si>
  <si>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</si>
  <si>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</si>
  <si>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</si>
  <si>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</si>
  <si>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</si>
  <si>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</si>
  <si>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</si>
  <si>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</si>
  <si>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</si>
  <si>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</si>
  <si>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</si>
  <si>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</si>
  <si>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</si>
  <si>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</si>
  <si>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</si>
  <si>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</si>
  <si>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</si>
  <si>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</si>
  <si>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</si>
  <si>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</si>
  <si>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</si>
  <si>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</si>
  <si>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</si>
  <si>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</si>
  <si>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</si>
  <si>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</si>
  <si>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</si>
  <si>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</si>
  <si>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</si>
  <si>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</si>
  <si>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</si>
  <si>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</si>
  <si>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</si>
  <si>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</si>
  <si>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</si>
  <si>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</si>
  <si>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</si>
  <si>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</si>
  <si>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</si>
  <si>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</si>
  <si>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</si>
  <si>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</si>
  <si>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</si>
  <si>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</si>
  <si>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</si>
  <si>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</si>
  <si>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</si>
  <si>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</si>
  <si>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</si>
  <si>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</si>
  <si>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</si>
  <si>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</si>
  <si>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</si>
  <si>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</si>
  <si>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</si>
  <si>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</si>
  <si>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</si>
  <si>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</si>
  <si>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</si>
  <si>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</si>
  <si>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</si>
  <si>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</si>
  <si>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</si>
  <si>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</si>
  <si>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</si>
  <si>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</si>
  <si>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</si>
  <si>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</si>
  <si>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</si>
  <si>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</si>
  <si>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</si>
  <si>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</si>
  <si>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</si>
  <si>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</si>
  <si>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</si>
  <si>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</si>
  <si>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</si>
  <si>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</si>
  <si>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</si>
  <si>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</si>
  <si>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</si>
  <si>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</si>
  <si>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</si>
  <si>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</si>
  <si>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</si>
  <si>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</si>
  <si>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</si>
  <si>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</si>
  <si>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</si>
  <si>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</si>
  <si>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</si>
  <si>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</si>
  <si>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</si>
  <si>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</si>
  <si>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</si>
  <si>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</si>
  <si>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</si>
  <si>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</si>
  <si>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</si>
  <si>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</si>
  <si>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</si>
  <si>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</si>
  <si>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</si>
  <si>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</si>
  <si>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</si>
  <si>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</si>
  <si>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</si>
  <si>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</si>
  <si>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</si>
  <si>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</si>
  <si>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</si>
  <si>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</si>
  <si>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</si>
  <si>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</si>
  <si>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</si>
  <si>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</si>
  <si>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</si>
  <si>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</si>
  <si>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</si>
  <si>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</si>
  <si>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</si>
  <si>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</si>
  <si>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</si>
  <si>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</si>
  <si>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</si>
  <si>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</si>
  <si>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</si>
  <si>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</si>
  <si>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</si>
  <si>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</si>
  <si>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</si>
  <si>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</si>
  <si>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</si>
  <si>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</si>
  <si>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</si>
  <si>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</si>
  <si>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</si>
  <si>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</si>
  <si>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</si>
  <si>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</si>
  <si>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</si>
  <si>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</si>
  <si>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</si>
  <si>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</si>
  <si>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</si>
  <si>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</si>
  <si>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</si>
  <si>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</si>
  <si>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</si>
  <si>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</si>
  <si>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</si>
  <si>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</si>
  <si>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</si>
  <si>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</si>
  <si>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</si>
  <si>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</si>
  <si>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</si>
  <si>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</si>
  <si>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</si>
  <si>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</si>
  <si>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</si>
  <si>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</si>
  <si>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</si>
  <si>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</si>
  <si>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</si>
  <si>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</si>
  <si>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</si>
  <si>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</si>
  <si>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</si>
  <si>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</si>
  <si>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</si>
  <si>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</si>
  <si>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</si>
  <si>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</si>
  <si>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</si>
  <si>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</si>
  <si>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</si>
  <si>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</si>
  <si>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</si>
  <si>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</si>
  <si>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</si>
  <si>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</si>
  <si>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</si>
  <si>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</si>
  <si>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</si>
  <si>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</si>
  <si>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</si>
  <si>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</si>
  <si>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</si>
  <si>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</si>
  <si>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</si>
  <si>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</si>
  <si>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</si>
  <si>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</si>
  <si>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</si>
  <si>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</si>
  <si>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</si>
  <si>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</si>
  <si>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</si>
  <si>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</si>
  <si>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</si>
  <si>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</si>
  <si>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</si>
  <si>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</si>
  <si>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</si>
  <si>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</si>
  <si>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</si>
  <si>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</si>
  <si>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</si>
  <si>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</si>
  <si>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</si>
  <si>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</si>
  <si>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</si>
  <si>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</si>
  <si>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</si>
  <si>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</si>
  <si>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</si>
  <si>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</si>
  <si>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</si>
  <si>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</si>
  <si>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</si>
  <si>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</si>
  <si>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</si>
  <si>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</si>
  <si>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</si>
  <si>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</si>
  <si>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</si>
  <si>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</si>
  <si>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</si>
  <si>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</si>
  <si>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</si>
  <si>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</si>
  <si>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</si>
  <si>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</si>
  <si>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</si>
  <si>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</si>
  <si>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</si>
  <si>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</si>
  <si>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</si>
  <si>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</si>
  <si>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</si>
  <si>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</si>
  <si>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</si>
  <si>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</si>
  <si>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</si>
  <si>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</si>
  <si>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</si>
  <si>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</si>
  <si>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</si>
  <si>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</si>
  <si>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</si>
  <si>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</si>
  <si>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</si>
  <si>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</si>
  <si>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</si>
  <si>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</si>
  <si>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</si>
  <si>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</si>
  <si>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</si>
  <si>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</si>
  <si>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</si>
  <si>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</si>
  <si>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</si>
  <si>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</si>
  <si>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</si>
  <si>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</si>
  <si>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</si>
  <si>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</si>
  <si>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</si>
  <si>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</si>
  <si>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</si>
  <si>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</si>
  <si>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</si>
  <si>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</si>
  <si>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</si>
  <si>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</si>
  <si>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</si>
  <si>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</si>
  <si>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</si>
  <si>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</si>
  <si>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</si>
  <si>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</si>
  <si>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</si>
  <si>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</si>
  <si>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</si>
  <si>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</si>
  <si>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</si>
  <si>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</si>
  <si>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</si>
  <si>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</si>
  <si>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</si>
  <si>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</si>
  <si>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</si>
  <si>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</si>
  <si>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</si>
  <si>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</si>
  <si>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</si>
  <si>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</si>
  <si>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</si>
  <si>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</si>
  <si>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</si>
  <si>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</si>
  <si>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</si>
  <si>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</si>
  <si>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</si>
  <si>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</si>
  <si>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</si>
  <si>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</si>
  <si>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</si>
  <si>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</si>
  <si>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</si>
  <si>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</si>
  <si>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</si>
  <si>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</si>
  <si>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</si>
  <si>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</si>
  <si>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</si>
  <si>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</si>
  <si>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</si>
  <si>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</si>
  <si>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</si>
  <si>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</si>
  <si>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</si>
  <si>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</si>
  <si>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</si>
  <si>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</si>
  <si>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</si>
  <si>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</si>
  <si>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</si>
  <si>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</si>
  <si>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</si>
  <si>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</si>
  <si>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</si>
  <si>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</si>
  <si>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</si>
  <si>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</si>
  <si>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</si>
  <si>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</si>
  <si>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</si>
  <si>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</si>
  <si>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</si>
  <si>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</si>
  <si>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</si>
  <si>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</si>
  <si>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</si>
  <si>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</si>
  <si>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</si>
  <si>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</si>
  <si>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</si>
  <si>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</si>
  <si>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</si>
  <si>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</si>
  <si>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</si>
  <si>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</si>
  <si>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</si>
  <si>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</si>
  <si>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</si>
  <si>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</si>
  <si>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</si>
  <si>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</si>
  <si>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</si>
  <si>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</si>
  <si>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</si>
  <si>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</si>
  <si>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</si>
  <si>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</si>
  <si>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</si>
  <si>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</si>
  <si>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</si>
  <si>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</si>
  <si>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</si>
  <si>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</si>
  <si>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</si>
  <si>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</si>
  <si>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</si>
  <si>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</si>
  <si>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</si>
  <si>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</si>
  <si>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</si>
  <si>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</si>
  <si>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</si>
  <si>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</si>
  <si>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</si>
  <si>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</si>
  <si>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</si>
  <si>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</si>
  <si>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</si>
  <si>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</si>
  <si>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</si>
  <si>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</si>
  <si>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</si>
  <si>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</si>
  <si>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</si>
  <si>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</si>
  <si>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</si>
  <si>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</si>
  <si>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</si>
  <si>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</si>
  <si>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</si>
  <si>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</si>
  <si>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</si>
  <si>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</si>
  <si>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</si>
  <si>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</si>
  <si>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</si>
  <si>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</si>
  <si>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</si>
  <si>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</si>
  <si>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</si>
  <si>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</si>
  <si>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</si>
  <si>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</si>
  <si>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</si>
  <si>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</si>
  <si>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</si>
  <si>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</si>
  <si>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</si>
  <si>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</si>
  <si>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</si>
  <si>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</si>
  <si>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</si>
  <si>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</si>
  <si>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</si>
  <si>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</si>
  <si>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</si>
  <si>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</si>
  <si>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</si>
  <si>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</si>
  <si>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</si>
  <si>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</si>
  <si>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</si>
  <si>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</si>
  <si>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</si>
  <si>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</si>
  <si>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</si>
  <si>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</si>
  <si>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</si>
  <si>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</si>
  <si>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</si>
  <si>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</si>
  <si>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</si>
  <si>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</si>
  <si>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</si>
  <si>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</si>
  <si>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</si>
  <si>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</si>
  <si>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</si>
  <si>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</si>
  <si>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</si>
  <si>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</si>
  <si>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</si>
  <si>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</si>
  <si>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</si>
  <si>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</si>
  <si>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</si>
  <si>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</si>
  <si>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</si>
  <si>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</si>
  <si>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</si>
  <si>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</si>
  <si>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</si>
  <si>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</si>
  <si>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</si>
  <si>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</si>
  <si>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</si>
  <si>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</si>
  <si>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</si>
  <si>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</si>
  <si>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</si>
  <si>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</si>
  <si>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</si>
  <si>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</si>
  <si>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</si>
  <si>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</si>
  <si>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</si>
  <si>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</si>
  <si>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</si>
  <si>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</si>
  <si>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</si>
  <si>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</si>
  <si>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</si>
  <si>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</si>
  <si>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</si>
  <si>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</si>
  <si>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</si>
  <si>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</si>
  <si>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</si>
  <si>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</si>
  <si>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</si>
  <si>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</si>
  <si>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</si>
  <si>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</si>
  <si>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</si>
  <si>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</si>
  <si>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</si>
  <si>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</si>
  <si>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</si>
  <si>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</si>
  <si>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</si>
  <si>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</si>
  <si>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</si>
  <si>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</si>
  <si>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</si>
  <si>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</si>
  <si>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</si>
  <si>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</si>
  <si>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</si>
  <si>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</si>
  <si>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</si>
  <si>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</si>
  <si>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</si>
  <si>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</si>
  <si>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</si>
  <si>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</si>
  <si>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</si>
  <si>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</si>
  <si>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</si>
  <si>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</si>
  <si>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</si>
  <si>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</si>
  <si>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</si>
  <si>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</si>
  <si>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</si>
  <si>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</si>
  <si>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</si>
  <si>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</si>
  <si>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</si>
  <si>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</si>
  <si>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</si>
  <si>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</si>
  <si>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</si>
  <si>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</si>
  <si>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</si>
  <si>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</si>
  <si>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</si>
  <si>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</si>
  <si>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</si>
  <si>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</si>
  <si>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</si>
  <si>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</si>
  <si>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</si>
  <si>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</si>
  <si>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</si>
  <si>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</si>
  <si>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</si>
  <si>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</si>
  <si>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</si>
  <si>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</si>
  <si>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</si>
  <si>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</si>
  <si>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</si>
  <si>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</si>
  <si>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</si>
  <si>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</si>
  <si>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</si>
  <si>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</si>
  <si>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</si>
  <si>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</si>
  <si>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</si>
  <si>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</si>
  <si>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</si>
  <si>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</si>
  <si>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</si>
  <si>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</si>
  <si>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</si>
  <si>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</si>
  <si>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</si>
  <si>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</si>
  <si>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</si>
  <si>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</si>
  <si>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</si>
  <si>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</si>
  <si>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</si>
  <si>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</si>
  <si>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</si>
  <si>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</si>
  <si>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</si>
  <si>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</si>
  <si>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</si>
  <si>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</si>
  <si>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</si>
  <si>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</si>
  <si>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</si>
  <si>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</si>
  <si>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</si>
  <si>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</si>
  <si>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</si>
  <si>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</si>
  <si>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</si>
  <si>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</si>
  <si>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</si>
  <si>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</si>
  <si>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</si>
  <si>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</si>
  <si>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</si>
  <si>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</si>
  <si>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</si>
  <si>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</si>
  <si>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</si>
  <si>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</si>
  <si>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</si>
  <si>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</si>
  <si>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</si>
  <si>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</si>
  <si>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</si>
  <si>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</si>
  <si>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</si>
  <si>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</si>
  <si>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</si>
  <si>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</si>
  <si>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</si>
  <si>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</si>
  <si>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</si>
  <si>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</si>
  <si>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</si>
  <si>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</si>
  <si>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</si>
  <si>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</si>
  <si>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</si>
  <si>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</si>
  <si>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</si>
  <si>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</si>
  <si>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</si>
  <si>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</si>
  <si>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</si>
  <si>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</si>
  <si>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</si>
  <si>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</si>
  <si>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</si>
  <si>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</si>
  <si>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</si>
  <si>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</si>
  <si>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</si>
  <si>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</si>
  <si>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</si>
  <si>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</si>
  <si>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</si>
  <si>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</si>
  <si>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</si>
  <si>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</si>
  <si>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</si>
  <si>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</si>
  <si>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</si>
  <si>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</si>
  <si>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</si>
  <si>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</si>
  <si>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</si>
  <si>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</si>
  <si>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</si>
  <si>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</si>
  <si>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</si>
  <si>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</si>
  <si>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</si>
  <si>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</si>
  <si>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</si>
  <si>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</si>
  <si>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</si>
  <si>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</si>
  <si>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</si>
  <si>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</si>
  <si>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</si>
  <si>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</si>
  <si>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</si>
  <si>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</si>
  <si>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</si>
  <si>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</si>
  <si>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</si>
  <si>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</si>
  <si>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</si>
  <si>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</si>
  <si>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</si>
  <si>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</si>
  <si>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</si>
  <si>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</si>
  <si>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</si>
  <si>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</si>
  <si>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</si>
  <si>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</si>
  <si>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</si>
  <si>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</si>
  <si>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</si>
  <si>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</si>
  <si>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</si>
  <si>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</si>
  <si>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</si>
  <si>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</si>
  <si>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</si>
  <si>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</si>
  <si>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</si>
  <si>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</si>
  <si>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</si>
  <si>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</si>
  <si>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</si>
  <si>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</si>
  <si>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</si>
  <si>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</si>
  <si>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</si>
  <si>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</si>
  <si>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</si>
  <si>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</si>
  <si>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</si>
  <si>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</si>
  <si>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</si>
  <si>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</si>
  <si>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</si>
  <si>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</si>
  <si>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</si>
  <si>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</si>
  <si>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</si>
  <si>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</si>
  <si>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</si>
  <si>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</si>
  <si>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</si>
  <si>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</si>
  <si>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</si>
  <si>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</si>
  <si>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</si>
  <si>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</si>
  <si>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</si>
  <si>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</si>
  <si>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</si>
  <si>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</si>
  <si>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</si>
  <si>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</si>
  <si>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</si>
  <si>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</si>
  <si>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</si>
  <si>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</si>
  <si>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</si>
  <si>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</si>
  <si>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</si>
  <si>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</si>
  <si>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</si>
  <si>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</si>
  <si>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</si>
  <si>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</si>
  <si>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</si>
  <si>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</si>
  <si>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</si>
  <si>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</si>
  <si>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</si>
  <si>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</si>
  <si>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</si>
  <si>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</si>
  <si>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</si>
  <si>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</si>
  <si>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</si>
  <si>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</si>
  <si>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</si>
  <si>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</si>
  <si>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</si>
  <si>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</si>
  <si>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</si>
  <si>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</si>
  <si>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</si>
  <si>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</si>
  <si>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</si>
  <si>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</si>
  <si>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</si>
  <si>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</si>
  <si>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</si>
  <si>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</si>
  <si>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</si>
  <si>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</si>
  <si>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</si>
  <si>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</si>
  <si>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</si>
  <si>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</si>
  <si>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</si>
  <si>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</si>
  <si>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</si>
  <si>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</si>
  <si>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</si>
  <si>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</si>
  <si>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</si>
  <si>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</si>
  <si>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</si>
  <si>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</si>
  <si>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</si>
  <si>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</si>
  <si>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</si>
  <si>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</si>
  <si>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</si>
  <si>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</si>
  <si>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</si>
  <si>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</si>
  <si>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</si>
  <si>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</si>
  <si>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</si>
  <si>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</si>
  <si>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</si>
  <si>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</si>
  <si>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</si>
  <si>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</si>
  <si>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</si>
  <si>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</si>
  <si>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</si>
  <si>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</si>
  <si>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</si>
  <si>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</si>
  <si>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</si>
  <si>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</si>
  <si>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</si>
  <si>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</si>
  <si>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</si>
  <si>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</si>
  <si>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</si>
  <si>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</si>
  <si>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</si>
  <si>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</si>
  <si>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</si>
  <si>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</si>
  <si>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</si>
  <si>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</si>
  <si>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</si>
  <si>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</si>
  <si>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</si>
  <si>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</si>
  <si>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</si>
  <si>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</si>
  <si>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</si>
  <si>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</si>
  <si>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</si>
  <si>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</si>
  <si>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</si>
  <si>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</si>
  <si>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</si>
  <si>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</si>
  <si>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</si>
  <si>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</si>
  <si>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</si>
  <si>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</si>
  <si>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</si>
  <si>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</si>
  <si>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</si>
  <si>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</si>
  <si>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</si>
  <si>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</si>
  <si>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</si>
  <si>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</si>
  <si>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</si>
  <si>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</si>
  <si>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</si>
  <si>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</si>
  <si>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</si>
  <si>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</si>
  <si>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</si>
  <si>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</si>
  <si>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</si>
  <si>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</si>
  <si>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</si>
  <si>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</si>
  <si>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</si>
  <si>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</si>
  <si>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</si>
  <si>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</si>
  <si>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</si>
  <si>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</si>
  <si>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</si>
  <si>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</si>
  <si>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</si>
  <si>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</si>
  <si>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</si>
  <si>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</si>
  <si>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</si>
  <si>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</si>
  <si>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</si>
  <si>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</si>
  <si>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</si>
  <si>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</si>
  <si>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</si>
  <si>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</si>
  <si>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</si>
  <si>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</si>
  <si>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</si>
  <si>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</si>
  <si>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</si>
  <si>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</si>
  <si>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</si>
  <si>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</si>
  <si>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</si>
  <si>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</si>
  <si>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</si>
  <si>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</si>
  <si>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</si>
  <si>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</si>
  <si>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</si>
  <si>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</si>
  <si>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</si>
  <si>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</si>
  <si>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</si>
  <si>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</si>
  <si>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</si>
  <si>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</si>
  <si>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</si>
  <si>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</si>
  <si>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</si>
  <si>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</si>
  <si>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</si>
  <si>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</si>
  <si>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</si>
  <si>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</si>
  <si>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</si>
  <si>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</si>
  <si>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</si>
  <si>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</si>
  <si>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</si>
  <si>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</si>
  <si>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</si>
  <si>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</si>
  <si>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</si>
  <si>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</si>
  <si>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</si>
  <si>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</si>
  <si>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</si>
  <si>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</si>
  <si>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</si>
  <si>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</si>
  <si>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</si>
  <si>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</si>
  <si>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</si>
  <si>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</si>
  <si>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</si>
  <si>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</si>
  <si>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</si>
  <si>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</si>
  <si>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</si>
  <si>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</si>
  <si>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</si>
  <si>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</si>
  <si>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</si>
  <si>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</si>
  <si>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</si>
  <si>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</si>
  <si>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</si>
  <si>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</si>
  <si>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</si>
  <si>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</si>
  <si>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</si>
  <si>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</si>
  <si>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</si>
  <si>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</si>
  <si>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</si>
  <si>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</si>
  <si>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</si>
  <si>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</si>
  <si>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</si>
  <si>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</si>
  <si>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</si>
  <si>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</si>
  <si>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</si>
  <si>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</si>
  <si>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</si>
  <si>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</si>
  <si>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</si>
  <si>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</si>
  <si>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</si>
  <si>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</si>
  <si>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</si>
  <si>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</si>
  <si>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</si>
  <si>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</si>
  <si>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</si>
  <si>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</si>
  <si>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</si>
  <si>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</si>
  <si>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</si>
  <si>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</si>
  <si>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</si>
  <si>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</si>
  <si>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</si>
  <si>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</si>
  <si>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</si>
  <si>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</si>
  <si>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</si>
  <si>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</si>
  <si>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</si>
  <si>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</si>
  <si>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</si>
  <si>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</si>
  <si>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</si>
  <si>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</si>
  <si>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</si>
  <si>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</si>
  <si>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</si>
  <si>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</si>
  <si>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</si>
  <si>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</si>
  <si>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</si>
  <si>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</si>
  <si>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</si>
  <si>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</si>
  <si>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</si>
  <si>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</si>
  <si>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</si>
  <si>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</si>
  <si>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</si>
  <si>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</si>
  <si>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</si>
  <si>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</si>
  <si>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</si>
  <si>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</si>
  <si>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</si>
  <si>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</si>
  <si>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</si>
  <si>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</si>
  <si>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</si>
  <si>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</si>
  <si>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</si>
  <si>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</si>
  <si>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</si>
  <si>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</si>
  <si>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</si>
  <si>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</si>
  <si>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</si>
  <si>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</si>
  <si>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</si>
  <si>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</si>
  <si>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</si>
  <si>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</si>
  <si>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</si>
  <si>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</si>
  <si>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</si>
  <si>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</si>
  <si>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</si>
  <si>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</si>
  <si>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</si>
  <si>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</si>
  <si>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</si>
  <si>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</si>
  <si>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</si>
  <si>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</si>
  <si>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</si>
  <si>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</si>
  <si>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</si>
  <si>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</si>
  <si>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</si>
  <si>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</si>
  <si>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</si>
  <si>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</si>
  <si>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</si>
  <si>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</si>
  <si>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</si>
  <si>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</si>
  <si>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</si>
  <si>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</si>
  <si>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</si>
  <si>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</si>
  <si>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</si>
  <si>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</si>
  <si>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</si>
  <si>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</si>
  <si>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</si>
  <si>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</si>
  <si>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</si>
  <si>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</si>
  <si>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</si>
  <si>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</si>
  <si>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</si>
  <si>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</si>
  <si>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</si>
  <si>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</si>
  <si>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</si>
  <si>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</si>
  <si>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</si>
  <si>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</si>
  <si>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</si>
  <si>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</si>
  <si>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</si>
  <si>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</si>
  <si>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</si>
  <si>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</si>
  <si>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</si>
  <si>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</si>
  <si>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</si>
  <si>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</si>
  <si>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</si>
  <si>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</si>
  <si>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</si>
  <si>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</si>
  <si>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</si>
  <si>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</si>
  <si>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</si>
  <si>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</si>
  <si>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</si>
  <si>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</si>
  <si>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</si>
  <si>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</si>
  <si>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</si>
  <si>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</si>
  <si>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</si>
  <si>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</si>
  <si>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</si>
  <si>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</si>
  <si>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</si>
  <si>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</si>
  <si>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</si>
  <si>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</si>
  <si>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</si>
  <si>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</si>
  <si>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</si>
  <si>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</si>
  <si>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</si>
  <si>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</si>
  <si>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</si>
  <si>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</si>
  <si>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</si>
  <si>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</si>
  <si>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</si>
  <si>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</si>
  <si>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</si>
  <si>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</si>
  <si>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</si>
  <si>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</si>
  <si>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</si>
  <si>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</si>
  <si>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</si>
  <si>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</si>
  <si>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</si>
  <si>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</si>
  <si>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</si>
  <si>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</si>
  <si>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</si>
  <si>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</si>
  <si>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</si>
  <si>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</si>
  <si>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</si>
  <si>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</si>
  <si>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</si>
  <si>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</si>
  <si>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</si>
  <si>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</si>
  <si>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</si>
  <si>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</si>
  <si>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</si>
  <si>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</si>
  <si>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</si>
  <si>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</si>
  <si>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</si>
  <si>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</si>
  <si>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</si>
  <si>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</si>
  <si>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</si>
  <si>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</si>
  <si>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</si>
  <si>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</si>
  <si>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</si>
  <si>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</si>
  <si>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</si>
  <si>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</si>
  <si>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</si>
  <si>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</si>
  <si>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</si>
  <si>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</si>
  <si>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</si>
  <si>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</si>
  <si>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</si>
  <si>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</si>
  <si>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</si>
  <si>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</si>
  <si>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</si>
  <si>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</si>
  <si>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</si>
  <si>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</si>
  <si>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</si>
  <si>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</si>
  <si>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</si>
  <si>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</si>
  <si>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</si>
  <si>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</si>
  <si>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</si>
  <si>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</si>
  <si>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</si>
  <si>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</si>
  <si>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</si>
  <si>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</si>
  <si>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</si>
  <si>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</si>
  <si>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</si>
  <si>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</si>
  <si>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</si>
  <si>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</si>
  <si>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</si>
  <si>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</si>
  <si>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</si>
  <si>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</si>
  <si>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</si>
  <si>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</si>
  <si>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</si>
  <si>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</si>
  <si>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</si>
  <si>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</si>
  <si>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</si>
  <si>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</si>
  <si>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</si>
  <si>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</si>
  <si>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</si>
  <si>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</si>
  <si>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</si>
  <si>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</si>
  <si>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</si>
  <si>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</si>
  <si>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</si>
  <si>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</si>
  <si>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</si>
  <si>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</si>
  <si>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</si>
  <si>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</si>
  <si>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</si>
  <si>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</si>
  <si>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</si>
  <si>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</si>
  <si>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</si>
  <si>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</si>
  <si>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</si>
  <si>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</si>
  <si>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</si>
  <si>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</si>
  <si>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</si>
  <si>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</si>
  <si>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</si>
  <si>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</si>
  <si>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</si>
  <si>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</si>
  <si>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</si>
  <si>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</si>
  <si>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</si>
  <si>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</si>
  <si>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</si>
  <si>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</si>
  <si>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</si>
  <si>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</si>
  <si>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</si>
  <si>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</si>
  <si>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</si>
  <si>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</si>
  <si>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</si>
  <si>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</si>
  <si>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</si>
  <si>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</si>
  <si>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</si>
  <si>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</si>
  <si>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</si>
  <si>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</si>
  <si>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</si>
  <si>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</si>
  <si>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</si>
  <si>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</si>
  <si>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</si>
  <si>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</si>
  <si>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</si>
  <si>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</si>
  <si>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</si>
  <si>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</si>
  <si>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</si>
  <si>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</si>
  <si>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</si>
  <si>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</si>
  <si>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</si>
  <si>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</si>
  <si>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</si>
  <si>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</si>
  <si>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</si>
  <si>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</si>
  <si>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</si>
  <si>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</si>
  <si>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</si>
  <si>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</si>
  <si>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</si>
  <si>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</si>
  <si>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</si>
  <si>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</si>
  <si>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</si>
  <si>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</si>
  <si>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</si>
  <si>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</si>
  <si>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</si>
  <si>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</si>
  <si>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</si>
  <si>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</si>
  <si>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</si>
  <si>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</si>
  <si>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</si>
  <si>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</si>
  <si>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</si>
  <si>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</si>
  <si>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</si>
  <si>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</si>
  <si>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</si>
  <si>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</si>
  <si>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</si>
  <si>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</si>
  <si>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</si>
  <si>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</si>
  <si>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</si>
  <si>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</si>
  <si>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</si>
  <si>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</si>
  <si>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</si>
  <si>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</si>
  <si>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</si>
  <si>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</si>
  <si>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</si>
  <si>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</si>
  <si>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</si>
  <si>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</si>
  <si>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</si>
  <si>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</si>
  <si>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</si>
  <si>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</si>
  <si>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</si>
  <si>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</si>
  <si>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</si>
  <si>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</si>
  <si>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</si>
  <si>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</si>
  <si>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</si>
  <si>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</si>
  <si>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</si>
  <si>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</si>
  <si>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</si>
  <si>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</si>
  <si>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</si>
  <si>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</si>
  <si>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</si>
  <si>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</si>
  <si>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</si>
  <si>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</si>
  <si>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</si>
  <si>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</si>
  <si>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</si>
  <si>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</si>
  <si>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</si>
  <si>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</si>
  <si>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</si>
  <si>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</si>
  <si>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</si>
  <si>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</si>
  <si>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</si>
  <si>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</si>
  <si>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</si>
  <si>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</si>
  <si>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</si>
  <si>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</si>
  <si>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</si>
  <si>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</si>
  <si>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</si>
  <si>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</si>
  <si>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</si>
  <si>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</si>
  <si>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</si>
  <si>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</si>
  <si>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</si>
  <si>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</si>
  <si>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</si>
  <si>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</si>
  <si>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</si>
  <si>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</si>
  <si>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</si>
  <si>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</si>
  <si>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</si>
  <si>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</si>
  <si>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</si>
  <si>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</si>
  <si>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</si>
  <si>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</si>
  <si>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</si>
  <si>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</si>
  <si>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</si>
  <si>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</si>
  <si>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</si>
  <si>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</si>
  <si>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</si>
  <si>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</si>
  <si>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</si>
  <si>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</si>
  <si>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</si>
  <si>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</si>
  <si>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</si>
  <si>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</si>
  <si>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</si>
  <si>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</si>
  <si>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</si>
  <si>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</si>
  <si>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</si>
  <si>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</si>
  <si>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</si>
  <si>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</si>
  <si>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</si>
  <si>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</si>
  <si>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</si>
  <si>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</si>
  <si>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</si>
  <si>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</si>
  <si>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</si>
  <si>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</si>
  <si>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</si>
  <si>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</si>
  <si>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</si>
  <si>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</si>
  <si>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</si>
  <si>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</si>
  <si>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</si>
  <si>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</si>
  <si>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</si>
  <si>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</si>
  <si>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</si>
  <si>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</si>
  <si>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</si>
  <si>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</si>
  <si>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</si>
  <si>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</si>
  <si>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</si>
  <si>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</si>
  <si>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</si>
  <si>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</si>
  <si>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</si>
  <si>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</si>
  <si>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</si>
  <si>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</si>
  <si>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</si>
  <si>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</si>
  <si>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</si>
  <si>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</si>
  <si>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</si>
  <si>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</si>
  <si>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</si>
  <si>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</si>
  <si>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</si>
  <si>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</si>
  <si>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</si>
  <si>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</si>
  <si>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</si>
  <si>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</si>
  <si>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</si>
  <si>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</si>
  <si>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</si>
  <si>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</si>
  <si>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</si>
  <si>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</si>
  <si>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</si>
  <si>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</si>
  <si>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</si>
  <si>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</si>
  <si>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</si>
  <si>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</si>
  <si>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</si>
  <si>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</si>
  <si>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</si>
  <si>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</si>
  <si>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</si>
  <si>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</si>
  <si>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</si>
  <si>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</si>
  <si>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</si>
  <si>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</si>
  <si>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</si>
  <si>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</si>
  <si>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</si>
  <si>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</si>
  <si>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</si>
  <si>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</si>
  <si>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</si>
  <si>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</si>
  <si>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</si>
  <si>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</si>
  <si>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</si>
  <si>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</si>
  <si>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</si>
  <si>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</si>
  <si>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</si>
  <si>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</si>
  <si>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</si>
  <si>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</si>
  <si>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</si>
  <si>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</si>
  <si>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</si>
  <si>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</si>
  <si>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</si>
  <si>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</si>
  <si>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</si>
  <si>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</si>
  <si>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</si>
  <si>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</si>
  <si>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</si>
  <si>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</si>
  <si>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</si>
  <si>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</si>
  <si>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</si>
  <si>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</si>
  <si>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</si>
  <si>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</si>
  <si>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</si>
  <si>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</si>
  <si>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</si>
  <si>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</si>
  <si>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</si>
  <si>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</si>
  <si>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</si>
  <si>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</si>
  <si>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</si>
  <si>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</si>
  <si>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</si>
  <si>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</si>
  <si>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</si>
  <si>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</si>
  <si>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</si>
  <si>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</si>
  <si>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</si>
  <si>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</si>
  <si>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</si>
  <si>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</si>
  <si>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</si>
  <si>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</si>
  <si>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</si>
  <si>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</si>
  <si>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</si>
  <si>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</si>
  <si>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</si>
  <si>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</si>
  <si>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</si>
  <si>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</si>
  <si>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</si>
  <si>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</si>
  <si>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</si>
  <si>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</si>
  <si>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</si>
  <si>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</si>
  <si>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</si>
  <si>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</si>
  <si>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</si>
  <si>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</si>
  <si>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</si>
  <si>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</si>
  <si>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</si>
  <si>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</si>
  <si>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</si>
  <si>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</si>
  <si>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</si>
  <si>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</si>
  <si>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</si>
  <si>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</si>
  <si>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</si>
  <si>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</si>
  <si>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</si>
  <si>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</si>
  <si>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</si>
  <si>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</si>
  <si>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</si>
  <si>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</si>
  <si>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</si>
  <si>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</si>
  <si>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</si>
  <si>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</si>
  <si>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</si>
  <si>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</si>
  <si>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</si>
  <si>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</si>
  <si>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</si>
  <si>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</si>
  <si>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</si>
  <si>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</si>
  <si>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</si>
  <si>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</si>
  <si>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</si>
  <si>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</si>
  <si>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</si>
  <si>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</si>
  <si>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</si>
  <si>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</si>
  <si>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</si>
  <si>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</si>
  <si>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</si>
  <si>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</si>
  <si>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</si>
  <si>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</si>
  <si>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</si>
  <si>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</si>
  <si>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</si>
  <si>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</si>
  <si>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</si>
  <si>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</si>
  <si>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</si>
  <si>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</si>
  <si>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</si>
  <si>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</si>
  <si>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</si>
  <si>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</si>
  <si>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</si>
  <si>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</si>
  <si>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</si>
  <si>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</si>
  <si>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</si>
  <si>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</si>
  <si>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</si>
  <si>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</si>
  <si>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</si>
  <si>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</si>
  <si>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</si>
  <si>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</si>
  <si>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</si>
  <si>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</si>
  <si>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</si>
  <si>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</si>
  <si>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</si>
  <si>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</si>
  <si>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</si>
  <si>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</si>
  <si>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</si>
  <si>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</si>
  <si>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</si>
  <si>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</si>
  <si>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</si>
  <si>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</si>
  <si>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</si>
  <si>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</si>
  <si>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</si>
  <si>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</si>
  <si>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</si>
  <si>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</si>
  <si>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</si>
  <si>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</si>
  <si>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</si>
  <si>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</si>
  <si>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</si>
  <si>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</si>
  <si>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</si>
  <si>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</si>
  <si>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</si>
  <si>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</si>
  <si>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</si>
  <si>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</si>
  <si>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</si>
  <si>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</si>
  <si>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</si>
  <si>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</si>
  <si>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</si>
  <si>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</si>
  <si>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</si>
  <si>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</si>
  <si>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</si>
  <si>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</si>
  <si>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</si>
  <si>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</si>
  <si>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</si>
  <si>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</si>
  <si>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</si>
  <si>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</si>
  <si>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</si>
  <si>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</si>
  <si>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</si>
  <si>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</si>
  <si>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</si>
  <si>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</si>
  <si>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</si>
  <si>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</si>
  <si>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</si>
  <si>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</si>
  <si>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</si>
  <si>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</si>
  <si>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</si>
  <si>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</si>
  <si>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</si>
  <si>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</si>
  <si>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</si>
  <si>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</si>
  <si>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</si>
  <si>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</si>
  <si>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</si>
  <si>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</si>
  <si>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</si>
  <si>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</si>
  <si>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</si>
  <si>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</si>
  <si>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</si>
  <si>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</si>
  <si>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</si>
  <si>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</si>
  <si>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</si>
  <si>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</si>
  <si>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</si>
  <si>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</si>
  <si>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</si>
  <si>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</si>
  <si>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</si>
  <si>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</si>
  <si>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</si>
  <si>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</si>
  <si>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</si>
  <si>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</si>
  <si>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</si>
  <si>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</si>
  <si>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</si>
  <si>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</si>
  <si>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</si>
  <si>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</si>
  <si>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</si>
  <si>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</si>
  <si>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</si>
  <si>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</si>
  <si>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</si>
  <si>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</si>
  <si>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</si>
  <si>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</si>
  <si>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</si>
  <si>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</si>
  <si>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</si>
  <si>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</si>
  <si>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</si>
  <si>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</si>
  <si>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</si>
  <si>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</si>
  <si>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</si>
  <si>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</si>
  <si>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</si>
  <si>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</si>
  <si>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</si>
  <si>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</si>
  <si>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</si>
  <si>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</si>
  <si>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</si>
  <si>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</si>
  <si>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</si>
  <si>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</si>
  <si>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</si>
  <si>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</si>
  <si>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</si>
  <si>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</si>
  <si>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</si>
  <si>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</si>
  <si>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</si>
  <si>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</si>
  <si>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</si>
  <si>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</si>
  <si>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</si>
  <si>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</si>
  <si>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</si>
  <si>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</si>
  <si>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</si>
  <si>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</si>
  <si>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</si>
  <si>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</si>
  <si>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</si>
  <si>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</si>
  <si>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</si>
  <si>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</si>
  <si>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</si>
  <si>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</si>
  <si>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</si>
  <si>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</si>
  <si>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</si>
  <si>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</si>
  <si>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</si>
  <si>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</si>
  <si>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</si>
  <si>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</si>
  <si>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</si>
  <si>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</si>
  <si>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</si>
  <si>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</si>
  <si>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</si>
  <si>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</si>
  <si>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</si>
  <si>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</si>
  <si>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</si>
  <si>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</si>
  <si>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</si>
  <si>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</si>
  <si>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</si>
  <si>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</si>
  <si>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</si>
  <si>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</si>
  <si>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</si>
  <si>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</si>
  <si>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</si>
  <si>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</si>
  <si>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</si>
  <si>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</si>
  <si>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</si>
  <si>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</si>
  <si>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</si>
  <si>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</si>
  <si>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</si>
  <si>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</si>
  <si>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</si>
  <si>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</si>
  <si>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</si>
  <si>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</si>
  <si>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</si>
  <si>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</si>
  <si>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</si>
  <si>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</si>
  <si>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</si>
  <si>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</si>
  <si>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</si>
  <si>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</si>
  <si>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</si>
  <si>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</si>
  <si>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</si>
  <si>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</si>
  <si>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</si>
  <si>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</si>
  <si>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</si>
  <si>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</si>
  <si>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</si>
  <si>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</si>
  <si>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</si>
  <si>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</si>
  <si>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</si>
  <si>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</si>
  <si>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</si>
  <si>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</si>
  <si>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</si>
  <si>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</si>
  <si>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</si>
  <si>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</si>
  <si>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</si>
  <si>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</si>
  <si>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</si>
  <si>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</si>
  <si>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</si>
  <si>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</si>
  <si>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</si>
  <si>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</si>
  <si>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</si>
  <si>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</si>
  <si>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</si>
  <si>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</si>
  <si>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</si>
  <si>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</si>
  <si>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</si>
  <si>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</si>
  <si>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</si>
  <si>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</si>
  <si>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</si>
  <si>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</si>
  <si>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</si>
  <si>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</si>
  <si>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</si>
  <si>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</si>
  <si>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</si>
  <si>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</si>
  <si>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</si>
  <si>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</si>
  <si>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</si>
  <si>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</si>
  <si>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</si>
  <si>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</si>
  <si>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</si>
  <si>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</si>
  <si>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</si>
  <si>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</si>
  <si>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</si>
  <si>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</si>
  <si>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</si>
  <si>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</si>
  <si>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</si>
  <si>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</si>
  <si>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</si>
  <si>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</si>
  <si>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</si>
  <si>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</si>
  <si>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</si>
  <si>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</si>
  <si>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</si>
  <si>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</si>
  <si>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</si>
  <si>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</si>
  <si>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</si>
  <si>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</si>
  <si>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</si>
  <si>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</si>
  <si>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</si>
  <si>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</si>
  <si>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</si>
  <si>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</si>
  <si>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</si>
  <si>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</si>
  <si>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</si>
  <si>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</si>
  <si>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</si>
  <si>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</si>
  <si>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</si>
  <si>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</si>
  <si>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</si>
  <si>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</si>
  <si>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</si>
  <si>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</si>
  <si>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</si>
  <si>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</si>
  <si>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</si>
  <si>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</si>
  <si>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</si>
  <si>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</si>
  <si>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</si>
  <si>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</si>
  <si>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</si>
  <si>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</si>
  <si>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</si>
  <si>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</si>
  <si>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</si>
  <si>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</si>
  <si>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</si>
  <si>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</si>
  <si>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</si>
  <si>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</si>
  <si>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</si>
  <si>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</si>
  <si>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</si>
  <si>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</si>
  <si>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</si>
  <si>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</si>
  <si>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</si>
  <si>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</si>
  <si>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</si>
  <si>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</si>
  <si>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</si>
  <si>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</si>
  <si>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</si>
  <si>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</si>
  <si>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</si>
  <si>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</si>
  <si>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</si>
  <si>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</si>
  <si>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</si>
  <si>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</si>
  <si>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</si>
  <si>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</si>
  <si>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</si>
  <si>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</si>
  <si>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</si>
  <si>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</si>
  <si>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</si>
  <si>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</si>
  <si>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</si>
  <si>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</si>
  <si>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</si>
  <si>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</si>
  <si>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</si>
  <si>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</si>
  <si>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</si>
  <si>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</si>
  <si>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</si>
  <si>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</si>
  <si>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</si>
  <si>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</si>
  <si>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</si>
  <si>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</si>
  <si>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</si>
  <si>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</si>
  <si>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</si>
  <si>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</si>
  <si>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</si>
  <si>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</si>
  <si>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</si>
  <si>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</si>
  <si>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</si>
  <si>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</si>
  <si>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</si>
  <si>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</si>
  <si>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</si>
  <si>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</si>
  <si>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</si>
  <si>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</si>
  <si>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</si>
  <si>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</si>
  <si>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</si>
  <si>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</si>
  <si>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</si>
  <si>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</si>
  <si>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</si>
  <si>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</si>
  <si>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</si>
  <si>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</si>
  <si>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</si>
  <si>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</si>
  <si>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</si>
  <si>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</si>
  <si>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</si>
  <si>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</si>
  <si>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</si>
  <si>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</si>
  <si>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</si>
  <si>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</si>
  <si>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</si>
  <si>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</si>
  <si>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</si>
  <si>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</si>
  <si>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</si>
  <si>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</si>
  <si>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</si>
  <si>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</si>
  <si>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</si>
  <si>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</si>
  <si>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</si>
  <si>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</si>
  <si>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</si>
  <si>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</si>
  <si>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</si>
  <si>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</si>
  <si>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</si>
  <si>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</si>
  <si>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</si>
  <si>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</si>
  <si>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</si>
  <si>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</si>
  <si>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</si>
  <si>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</si>
  <si>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</si>
  <si>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</si>
  <si>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</si>
  <si>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</si>
  <si>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</si>
  <si>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</si>
  <si>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</si>
  <si>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</si>
  <si>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</si>
  <si>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</si>
  <si>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</si>
  <si>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</si>
  <si>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</si>
  <si>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</si>
  <si>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</si>
  <si>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</si>
  <si>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</si>
  <si>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</si>
  <si>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</si>
  <si>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</si>
  <si>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</si>
  <si>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</si>
  <si>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</si>
  <si>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</si>
  <si>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</si>
  <si>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</si>
  <si>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</si>
  <si>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</si>
  <si>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</si>
  <si>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</si>
  <si>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</si>
  <si>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</si>
  <si>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</si>
  <si>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</si>
  <si>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</si>
  <si>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</si>
  <si>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</si>
  <si>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</si>
  <si>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</si>
  <si>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</si>
  <si>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</si>
  <si>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</si>
  <si>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</si>
  <si>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</si>
  <si>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</si>
  <si>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</si>
  <si>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</si>
  <si>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</si>
  <si>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</si>
  <si>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</si>
  <si>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</si>
  <si>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</si>
  <si>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</si>
  <si>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</si>
  <si>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</si>
  <si>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</si>
  <si>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</si>
  <si>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</si>
  <si>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</si>
  <si>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</si>
  <si>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</si>
  <si>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</si>
  <si>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</si>
  <si>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</si>
  <si>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</si>
  <si>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</si>
  <si>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</si>
  <si>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</si>
  <si>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</si>
  <si>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</si>
  <si>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</si>
  <si>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</si>
  <si>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</si>
  <si>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</si>
  <si>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</si>
  <si>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</si>
  <si>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</si>
  <si>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</si>
  <si>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</si>
  <si>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</si>
  <si>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</si>
  <si>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</si>
  <si>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</si>
  <si>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</si>
  <si>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</si>
  <si>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</si>
  <si>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</si>
  <si>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</si>
  <si>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</si>
  <si>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</si>
  <si>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</si>
  <si>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</si>
  <si>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</si>
  <si>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</si>
  <si>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</si>
  <si>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</si>
  <si>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</si>
  <si>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</si>
  <si>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</si>
  <si>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</si>
  <si>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</si>
  <si>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</si>
  <si>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</si>
  <si>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</si>
  <si>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</si>
  <si>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</si>
  <si>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</si>
  <si>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</si>
  <si>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</si>
  <si>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</si>
  <si>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</si>
  <si>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</si>
  <si>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</si>
  <si>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</si>
  <si>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</si>
  <si>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</si>
  <si>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</si>
  <si>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</si>
  <si>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</si>
  <si>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</si>
  <si>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</si>
  <si>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</si>
  <si>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</si>
  <si>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</si>
  <si>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</si>
  <si>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</si>
  <si>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</si>
  <si>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</si>
  <si>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</si>
  <si>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</si>
  <si>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</si>
  <si>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</si>
  <si>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</si>
  <si>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</si>
  <si>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</si>
  <si>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</si>
  <si>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</si>
  <si>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</si>
  <si>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</si>
  <si>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</si>
  <si>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</si>
  <si>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</si>
  <si>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</si>
  <si>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</si>
  <si>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</si>
  <si>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</si>
  <si>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</si>
  <si>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</si>
  <si>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</si>
  <si>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</si>
  <si>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</si>
  <si>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</si>
  <si>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</si>
  <si>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</si>
  <si>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</si>
  <si>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</si>
  <si>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</si>
  <si>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</si>
  <si>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</si>
  <si>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</si>
  <si>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</si>
  <si>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</si>
  <si>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</si>
  <si>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</si>
  <si>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</si>
  <si>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</si>
  <si>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</si>
  <si>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</si>
  <si>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</si>
  <si>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</si>
  <si>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</si>
  <si>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</si>
  <si>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</si>
  <si>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</si>
  <si>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</si>
  <si>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</si>
  <si>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</si>
  <si>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</si>
  <si>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</si>
  <si>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</si>
  <si>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</si>
  <si>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</si>
  <si>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</si>
  <si>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</si>
  <si>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</si>
  <si>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</si>
  <si>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</si>
  <si>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</si>
  <si>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</si>
  <si>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</si>
  <si>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</si>
  <si>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</si>
  <si>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</si>
  <si>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</si>
  <si>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</si>
  <si>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</si>
  <si>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</si>
  <si>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</si>
  <si>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</si>
  <si>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</si>
  <si>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</si>
  <si>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</si>
  <si>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</si>
  <si>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</si>
  <si>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</si>
  <si>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</si>
  <si>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</si>
  <si>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</si>
  <si>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</si>
  <si>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</si>
  <si>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</si>
  <si>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</si>
  <si>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</si>
  <si>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</si>
  <si>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</si>
  <si>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</si>
  <si>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</si>
  <si>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</si>
  <si>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</si>
  <si>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</si>
  <si>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</si>
  <si>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</si>
  <si>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</si>
  <si>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</si>
  <si>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</si>
  <si>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</si>
  <si>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</si>
  <si>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</si>
  <si>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</si>
  <si>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</si>
  <si>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</si>
  <si>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</si>
  <si>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</si>
  <si>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</si>
  <si>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</si>
  <si>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</si>
  <si>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</si>
  <si>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</si>
  <si>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</si>
  <si>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</si>
  <si>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</si>
  <si>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</si>
  <si>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</si>
  <si>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</si>
  <si>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</si>
  <si>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</si>
  <si>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</si>
  <si>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</si>
  <si>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</si>
  <si>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</si>
  <si>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</si>
  <si>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</si>
  <si>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</si>
  <si>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</si>
  <si>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</si>
  <si>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</si>
  <si>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</si>
  <si>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</si>
  <si>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</si>
  <si>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</si>
  <si>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</si>
  <si>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</si>
  <si>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</si>
  <si>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</si>
  <si>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</si>
  <si>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</si>
  <si>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</si>
  <si>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</si>
  <si>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</si>
  <si>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</si>
  <si>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</si>
  <si>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</si>
  <si>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</si>
  <si>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</si>
  <si>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</si>
  <si>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</si>
  <si>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</si>
  <si>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</si>
  <si>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</si>
  <si>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</si>
  <si>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</si>
  <si>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</si>
  <si>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</si>
  <si>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</si>
  <si>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</si>
  <si>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</si>
  <si>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</si>
  <si>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</si>
  <si>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</si>
  <si>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</si>
  <si>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</si>
  <si>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</si>
  <si>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</si>
  <si>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</si>
  <si>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</si>
  <si>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</si>
  <si>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</si>
  <si>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</si>
  <si>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</si>
  <si>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</si>
  <si>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</si>
  <si>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</si>
  <si>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</si>
  <si>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</si>
  <si>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</si>
  <si>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</si>
  <si>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</si>
  <si>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</si>
  <si>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</si>
  <si>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</si>
  <si>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</si>
  <si>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</si>
  <si>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</si>
  <si>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</si>
  <si>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</si>
  <si>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</si>
  <si>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</si>
  <si>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</si>
  <si>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</si>
  <si>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</si>
  <si>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</si>
  <si>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</si>
  <si>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</si>
  <si>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</si>
  <si>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</si>
  <si>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</si>
  <si>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</si>
  <si>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</si>
  <si>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</si>
  <si>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</si>
  <si>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</si>
  <si>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</si>
  <si>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</si>
  <si>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</si>
  <si>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</si>
  <si>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</si>
  <si>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</si>
  <si>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</si>
  <si>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</si>
  <si>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</si>
  <si>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</si>
  <si>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</si>
  <si>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</si>
  <si>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</si>
  <si>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</si>
  <si>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</si>
  <si>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</si>
  <si>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</si>
  <si>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</si>
  <si>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</si>
  <si>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</si>
  <si>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</si>
  <si>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</si>
  <si>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</si>
  <si>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</si>
  <si>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</si>
  <si>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</si>
  <si>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</si>
  <si>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</si>
  <si>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</si>
  <si>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</si>
  <si>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</si>
  <si>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</si>
  <si>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</si>
  <si>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</si>
  <si>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</si>
  <si>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</si>
  <si>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</si>
  <si>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</si>
  <si>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</si>
  <si>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</si>
  <si>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</si>
  <si>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</si>
  <si>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</si>
  <si>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</si>
  <si>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</si>
  <si>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</si>
  <si>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</si>
  <si>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</si>
  <si>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</si>
  <si>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</si>
  <si>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</si>
  <si>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</si>
  <si>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</si>
  <si>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</si>
  <si>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</si>
  <si>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</si>
  <si>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</si>
  <si>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</si>
  <si>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</si>
  <si>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</si>
  <si>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</si>
  <si>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</si>
  <si>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</si>
  <si>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</si>
  <si>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</si>
  <si>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</si>
  <si>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</si>
  <si>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</si>
  <si>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</si>
  <si>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</si>
  <si>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</si>
  <si>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</si>
  <si>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</si>
  <si>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</si>
  <si>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</si>
  <si>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</si>
  <si>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</si>
  <si>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</si>
  <si>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</si>
  <si>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</si>
  <si>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</si>
  <si>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</si>
  <si>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</si>
  <si>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</si>
  <si>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</si>
  <si>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</si>
  <si>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</si>
  <si>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</si>
  <si>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</si>
  <si>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</si>
  <si>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</si>
  <si>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</si>
  <si>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</si>
  <si>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</si>
  <si>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</si>
  <si>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</si>
  <si>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</si>
  <si>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</si>
  <si>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</si>
  <si>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</si>
  <si>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</si>
  <si>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</si>
  <si>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</si>
  <si>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</si>
  <si>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</si>
  <si>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</si>
  <si>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</si>
  <si>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</si>
  <si>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</si>
  <si>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</si>
  <si>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</si>
  <si>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</si>
  <si>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</si>
  <si>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</si>
  <si>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</si>
  <si>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</si>
  <si>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</si>
  <si>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</si>
  <si>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</si>
  <si>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</si>
  <si>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</si>
  <si>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</si>
  <si>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</si>
  <si>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</si>
  <si>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</si>
  <si>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</si>
  <si>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</si>
  <si>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</si>
  <si>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</si>
  <si>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</si>
  <si>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</si>
  <si>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</si>
  <si>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</si>
  <si>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</si>
  <si>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</si>
  <si>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</si>
  <si>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</si>
  <si>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</si>
  <si>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</si>
  <si>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</si>
  <si>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</si>
  <si>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</si>
  <si>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</si>
  <si>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</si>
  <si>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</si>
  <si>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</si>
  <si>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</si>
  <si>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</si>
  <si>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</si>
  <si>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</si>
  <si>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</si>
  <si>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</si>
  <si>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</si>
  <si>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</si>
  <si>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</si>
  <si>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</si>
  <si>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</si>
  <si>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</si>
  <si>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</si>
  <si>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</si>
  <si>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</si>
  <si>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</si>
  <si>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</si>
  <si>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</si>
  <si>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</si>
  <si>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</si>
  <si>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</si>
  <si>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</si>
  <si>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</si>
  <si>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</si>
  <si>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</si>
  <si>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</si>
  <si>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</si>
  <si>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</si>
  <si>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</si>
  <si>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</si>
  <si>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</si>
  <si>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</si>
  <si>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</si>
  <si>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</si>
  <si>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</si>
  <si>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</si>
  <si>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</si>
  <si>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</si>
  <si>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</si>
  <si>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</si>
  <si>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</si>
  <si>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</si>
  <si>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</si>
  <si>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</si>
  <si>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</si>
  <si>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</si>
  <si>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</si>
  <si>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</si>
  <si>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</si>
  <si>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</si>
  <si>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</si>
  <si>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</si>
  <si>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</si>
  <si>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</si>
  <si>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</si>
  <si>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</si>
  <si>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</si>
  <si>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</si>
  <si>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</si>
  <si>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</si>
  <si>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</si>
  <si>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</si>
  <si>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</si>
  <si>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</si>
  <si>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</si>
  <si>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</si>
  <si>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</si>
  <si>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</si>
  <si>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</si>
  <si>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</si>
  <si>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</si>
  <si>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</si>
  <si>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</si>
  <si>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</si>
  <si>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</si>
  <si>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</si>
  <si>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</si>
  <si>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</si>
  <si>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</si>
  <si>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</si>
  <si>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</si>
  <si>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</si>
  <si>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</si>
  <si>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</si>
  <si>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</si>
  <si>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</si>
  <si>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</si>
  <si>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</si>
  <si>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</si>
  <si>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</si>
  <si>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</si>
  <si>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</si>
  <si>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</si>
  <si>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</si>
  <si>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</si>
  <si>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</si>
  <si>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</si>
  <si>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</si>
  <si>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</si>
  <si>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</si>
  <si>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</si>
  <si>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</si>
  <si>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</si>
  <si>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</si>
  <si>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</si>
  <si>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</si>
  <si>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</si>
  <si>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</si>
  <si>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</si>
  <si>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</si>
  <si>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</si>
  <si>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</si>
  <si>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</si>
  <si>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</si>
  <si>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</si>
  <si>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</si>
  <si>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</si>
  <si>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</si>
  <si>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</si>
  <si>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</si>
  <si>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</si>
  <si>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</si>
  <si>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</si>
  <si>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</si>
  <si>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</si>
  <si>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</si>
  <si>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</si>
  <si>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</si>
  <si>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</si>
  <si>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</si>
  <si>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</si>
  <si>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</si>
  <si>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</si>
  <si>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</si>
  <si>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</si>
  <si>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</si>
  <si>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</si>
  <si>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</si>
  <si>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</si>
  <si>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</si>
  <si>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</si>
  <si>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</si>
  <si>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</si>
  <si>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</si>
  <si>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</si>
  <si>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</si>
  <si>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</si>
  <si>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</si>
  <si>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</si>
  <si>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</si>
  <si>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</si>
  <si>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</si>
  <si>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</si>
  <si>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</si>
  <si>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</si>
  <si>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</si>
  <si>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</si>
  <si>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</si>
  <si>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</si>
  <si>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</si>
  <si>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</si>
  <si>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</si>
  <si>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</si>
  <si>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</si>
  <si>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</si>
  <si>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</si>
  <si>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</si>
  <si>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</si>
  <si>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</si>
  <si>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</si>
  <si>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</si>
  <si>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</si>
  <si>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</si>
  <si>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</si>
  <si>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</si>
  <si>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</si>
  <si>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</si>
  <si>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</si>
  <si>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</si>
  <si>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</si>
  <si>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</si>
  <si>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</si>
  <si>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</si>
  <si>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</si>
  <si>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</si>
  <si>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</si>
  <si>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</si>
  <si>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</si>
  <si>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</si>
  <si>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</si>
  <si>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</si>
  <si>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</si>
  <si>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</si>
  <si>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</si>
  <si>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</si>
  <si>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</si>
  <si>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</si>
  <si>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</si>
  <si>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</si>
  <si>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</si>
  <si>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</si>
  <si>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</si>
  <si>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</si>
  <si>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</si>
  <si>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</si>
  <si>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</si>
  <si>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</si>
  <si>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</si>
  <si>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</si>
  <si>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</si>
  <si>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</si>
  <si>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</si>
  <si>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</si>
  <si>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</si>
  <si>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</si>
  <si>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</si>
  <si>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</si>
  <si>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</si>
  <si>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</si>
  <si>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</si>
  <si>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</si>
  <si>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</si>
  <si>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</si>
  <si>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</si>
  <si>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</si>
  <si>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</si>
  <si>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</si>
  <si>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</si>
  <si>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</si>
  <si>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</si>
  <si>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</si>
  <si>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</si>
  <si>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</si>
  <si>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</si>
  <si>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</si>
  <si>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</si>
  <si>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</si>
  <si>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</si>
  <si>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</si>
  <si>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</si>
  <si>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</si>
  <si>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</si>
  <si>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</si>
  <si>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</si>
  <si>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</si>
  <si>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</si>
  <si>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</si>
  <si>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</si>
  <si>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</si>
  <si>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</si>
  <si>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</si>
  <si>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</si>
  <si>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</si>
  <si>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</si>
  <si>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</si>
  <si>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</si>
  <si>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</si>
  <si>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</si>
  <si>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</si>
  <si>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</si>
  <si>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</si>
  <si>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</si>
  <si>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</si>
  <si>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</si>
  <si>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</si>
  <si>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</si>
  <si>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</si>
  <si>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</si>
  <si>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</si>
  <si>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</si>
  <si>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</si>
  <si>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</si>
  <si>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</si>
  <si>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</si>
  <si>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</si>
  <si>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</si>
  <si>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</si>
  <si>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</si>
  <si>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</si>
  <si>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</si>
  <si>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</si>
  <si>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</si>
  <si>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</si>
  <si>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</si>
  <si>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</si>
  <si>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</si>
  <si>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</si>
  <si>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</si>
  <si>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</si>
  <si>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</si>
  <si>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</si>
  <si>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</si>
  <si>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</si>
  <si>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</si>
  <si>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</si>
  <si>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</si>
  <si>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</si>
  <si>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</si>
  <si>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</si>
  <si>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</si>
  <si>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</si>
  <si>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</si>
  <si>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</si>
  <si>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</si>
  <si>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</si>
  <si>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</si>
  <si>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</si>
  <si>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</si>
  <si>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</si>
  <si>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</si>
  <si>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</si>
  <si>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</si>
  <si>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</si>
  <si>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</si>
  <si>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</si>
  <si>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</si>
  <si>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</si>
  <si>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</si>
  <si>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</si>
  <si>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</si>
  <si>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</si>
  <si>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</si>
  <si>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</si>
  <si>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</si>
  <si>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</si>
  <si>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</si>
  <si>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</si>
  <si>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</si>
  <si>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</si>
  <si>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</si>
  <si>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</si>
  <si>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</si>
  <si>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</si>
  <si>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</si>
  <si>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</si>
  <si>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</si>
  <si>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</si>
  <si>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</si>
  <si>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</si>
  <si>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</si>
  <si>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</si>
  <si>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</si>
  <si>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</si>
  <si>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</si>
  <si>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</si>
  <si>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</si>
  <si>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</si>
  <si>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</si>
  <si>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</si>
  <si>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</si>
  <si>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</si>
  <si>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</si>
  <si>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</si>
  <si>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</si>
  <si>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</si>
  <si>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</si>
  <si>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</si>
  <si>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</si>
  <si>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</si>
  <si>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</si>
  <si>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</si>
  <si>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</si>
  <si>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</si>
  <si>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</si>
  <si>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</si>
  <si>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</si>
  <si>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</si>
  <si>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</si>
  <si>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</si>
  <si>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</si>
  <si>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</si>
  <si>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</si>
  <si>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</si>
  <si>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</si>
  <si>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</si>
  <si>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</si>
  <si>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</si>
  <si>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</si>
  <si>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</si>
  <si>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</si>
  <si>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</si>
  <si>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</si>
  <si>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</si>
  <si>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</si>
  <si>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</si>
  <si>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</si>
  <si>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</si>
  <si>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</si>
  <si>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</si>
  <si>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</si>
  <si>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</si>
  <si>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</si>
  <si>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</si>
  <si>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</si>
  <si>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</si>
  <si>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</si>
  <si>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</si>
  <si>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</si>
  <si>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</si>
  <si>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</si>
  <si>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</si>
  <si>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</si>
  <si>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</si>
  <si>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</si>
  <si>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</si>
  <si>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</si>
  <si>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</si>
  <si>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</si>
  <si>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</si>
  <si>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</si>
  <si>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</si>
  <si>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</si>
  <si>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</si>
  <si>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</si>
  <si>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</si>
  <si>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</si>
  <si>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</si>
  <si>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</si>
  <si>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</si>
  <si>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</si>
  <si>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</si>
  <si>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</si>
  <si>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</si>
  <si>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</si>
  <si>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</si>
  <si>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</si>
  <si>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</si>
  <si>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</si>
  <si>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</si>
  <si>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</si>
  <si>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</si>
  <si>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</si>
  <si>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</si>
  <si>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</si>
  <si>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</si>
  <si>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</si>
  <si>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</si>
  <si>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</si>
  <si>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</si>
  <si>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</si>
  <si>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</si>
  <si>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</si>
  <si>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</si>
  <si>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</si>
  <si>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</si>
  <si>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</si>
  <si>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</si>
  <si>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</si>
  <si>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</si>
  <si>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</si>
  <si>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</si>
  <si>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</si>
  <si>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</si>
  <si>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</si>
  <si>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</si>
  <si>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</si>
  <si>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</si>
  <si>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</si>
  <si>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</si>
  <si>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</si>
  <si>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</si>
  <si>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</si>
  <si>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</si>
  <si>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</si>
  <si>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</si>
  <si>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</si>
  <si>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</si>
  <si>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</si>
  <si>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</si>
  <si>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</si>
  <si>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</si>
  <si>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</si>
  <si>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</si>
  <si>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</si>
  <si>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</si>
  <si>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</si>
  <si>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</si>
  <si>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</si>
  <si>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</si>
  <si>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</si>
  <si>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</si>
  <si>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</si>
  <si>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</si>
  <si>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</si>
  <si>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</si>
  <si>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</si>
  <si>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</si>
  <si>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</si>
  <si>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</si>
  <si>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</si>
  <si>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</si>
  <si>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</si>
  <si>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</si>
  <si>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</si>
  <si>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</si>
  <si>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</si>
  <si>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</si>
  <si>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</si>
  <si>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</si>
  <si>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</si>
  <si>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</si>
  <si>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</si>
  <si>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</si>
  <si>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</si>
  <si>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</si>
  <si>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</si>
  <si>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</si>
  <si>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</si>
  <si>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</si>
  <si>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</si>
  <si>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</si>
  <si>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</si>
  <si>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</si>
  <si>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</si>
  <si>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</si>
  <si>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</si>
  <si>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</si>
  <si>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</si>
  <si>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</si>
  <si>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</si>
  <si>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</si>
  <si>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</si>
  <si>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</si>
  <si>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</si>
  <si>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</si>
  <si>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</si>
  <si>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</si>
  <si>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</si>
  <si>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</si>
  <si>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</si>
  <si>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</si>
  <si>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</si>
  <si>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</si>
  <si>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</si>
  <si>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</si>
  <si>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</si>
  <si>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</si>
  <si>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</si>
  <si>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</si>
  <si>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</si>
  <si>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</si>
  <si>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</si>
  <si>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</si>
  <si>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</si>
  <si>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</si>
  <si>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</si>
  <si>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</si>
  <si>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</si>
  <si>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</si>
  <si>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</si>
  <si>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</si>
  <si>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</si>
  <si>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</si>
  <si>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</si>
  <si>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</si>
  <si>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</si>
  <si>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</si>
  <si>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</si>
  <si>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</si>
  <si>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</si>
  <si>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</si>
  <si>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</si>
  <si>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</si>
  <si>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</si>
  <si>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</si>
  <si>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</si>
  <si>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</si>
  <si>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</si>
  <si>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</si>
  <si>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</si>
  <si>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</si>
  <si>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</si>
  <si>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</si>
  <si>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</si>
  <si>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</si>
  <si>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</si>
  <si>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</si>
  <si>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</si>
  <si>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</si>
  <si>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</si>
  <si>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</si>
  <si>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</si>
  <si>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</si>
  <si>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</si>
  <si>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</si>
  <si>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</si>
  <si>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</si>
  <si>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</si>
  <si>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</si>
  <si>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</si>
  <si>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</si>
  <si>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</si>
  <si>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</si>
  <si>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</si>
  <si>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</si>
  <si>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</si>
  <si>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</si>
  <si>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</si>
  <si>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</si>
  <si>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</si>
  <si>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</si>
  <si>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</si>
  <si>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</si>
  <si>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</si>
  <si>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</si>
  <si>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</si>
  <si>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</si>
  <si>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</si>
  <si>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</si>
  <si>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</si>
  <si>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</si>
  <si>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</si>
  <si>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</si>
  <si>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</si>
  <si>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</si>
  <si>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</si>
  <si>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</si>
  <si>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</si>
  <si>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</si>
  <si>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</si>
  <si>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</si>
  <si>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</si>
  <si>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</si>
  <si>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</si>
  <si>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</si>
  <si>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</si>
  <si>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</si>
  <si>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</si>
  <si>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</si>
  <si>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</si>
  <si>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</si>
  <si>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</si>
  <si>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</si>
  <si>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</si>
  <si>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</si>
  <si>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</si>
  <si>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</si>
  <si>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</si>
  <si>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</si>
  <si>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</si>
  <si>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</si>
  <si>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</si>
  <si>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</si>
  <si>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</si>
  <si>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</si>
  <si>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</si>
  <si>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</si>
  <si>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</si>
  <si>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</si>
  <si>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</si>
  <si>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</si>
  <si>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</si>
  <si>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</si>
  <si>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</si>
  <si>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</si>
  <si>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</si>
  <si>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</si>
  <si>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</si>
  <si>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</si>
  <si>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</si>
  <si>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</si>
  <si>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</si>
  <si>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</si>
  <si>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</si>
  <si>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</si>
  <si>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</si>
  <si>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</si>
  <si>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</si>
  <si>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</si>
  <si>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</si>
  <si>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</si>
  <si>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</si>
  <si>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</si>
  <si>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</si>
  <si>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</si>
  <si>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</si>
  <si>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</si>
  <si>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</si>
  <si>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</si>
  <si>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</si>
  <si>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</si>
  <si>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</si>
  <si>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</si>
  <si>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</si>
  <si>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</si>
  <si>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</si>
  <si>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</si>
  <si>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</si>
  <si>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</si>
  <si>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</si>
  <si>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</si>
  <si>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</si>
  <si>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</si>
  <si>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</si>
  <si>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</si>
  <si>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</si>
  <si>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</si>
  <si>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</si>
  <si>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</si>
  <si>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</si>
  <si>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</si>
  <si>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</si>
  <si>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</si>
  <si>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</si>
  <si>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</si>
  <si>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</si>
  <si>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</si>
  <si>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</si>
  <si>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</si>
  <si>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</si>
  <si>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</si>
  <si>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</si>
  <si>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</si>
  <si>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</si>
  <si>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</si>
  <si>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</si>
  <si>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</si>
  <si>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</si>
  <si>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</si>
  <si>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</si>
  <si>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</si>
  <si>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</si>
  <si>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</si>
  <si>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</si>
  <si>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</si>
  <si>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</si>
  <si>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</si>
  <si>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</si>
  <si>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</si>
  <si>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</si>
  <si>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</si>
  <si>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</si>
  <si>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</si>
  <si>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</si>
  <si>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</si>
  <si>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</si>
  <si>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</si>
  <si>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</si>
  <si>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</si>
  <si>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</si>
  <si>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</si>
  <si>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</si>
  <si>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</si>
  <si>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</si>
  <si>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</si>
  <si>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</si>
  <si>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</si>
  <si>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</si>
  <si>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</si>
  <si>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</si>
  <si>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</si>
  <si>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</si>
  <si>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</si>
  <si>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</si>
  <si>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</si>
  <si>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</si>
  <si>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</si>
  <si>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</si>
  <si>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</si>
  <si>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</si>
  <si>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</si>
  <si>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</si>
  <si>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</si>
  <si>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</si>
  <si>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</si>
  <si>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</si>
  <si>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</si>
  <si>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</si>
  <si>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</si>
  <si>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</si>
  <si>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</si>
  <si>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</si>
  <si>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</si>
  <si>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</si>
  <si>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</si>
  <si>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</si>
  <si>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</si>
  <si>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</si>
  <si>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</si>
  <si>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</si>
  <si>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</si>
  <si>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</si>
  <si>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</si>
  <si>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</si>
  <si>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</si>
  <si>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</si>
  <si>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</si>
  <si>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</si>
  <si>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</si>
  <si>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</si>
  <si>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</si>
  <si>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</si>
  <si>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</si>
  <si>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</si>
  <si>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</si>
  <si>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</si>
  <si>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</si>
  <si>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</si>
  <si>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</si>
  <si>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</si>
  <si>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</si>
  <si>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</si>
  <si>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</si>
  <si>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</si>
  <si>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</si>
  <si>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</si>
  <si>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</si>
  <si>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</si>
  <si>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</si>
  <si>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</si>
  <si>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</si>
  <si>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</si>
  <si>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</si>
  <si>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</si>
  <si>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</si>
  <si>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</si>
  <si>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</si>
  <si>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</si>
  <si>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</si>
  <si>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</si>
  <si>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</si>
  <si>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</si>
  <si>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</si>
  <si>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</si>
  <si>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</si>
  <si>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</si>
  <si>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</si>
  <si>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</si>
  <si>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</si>
  <si>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</si>
  <si>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</si>
  <si>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</si>
  <si>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</si>
  <si>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</si>
  <si>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</si>
  <si>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</si>
  <si>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</si>
  <si>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</si>
  <si>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</si>
  <si>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</si>
  <si>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</si>
  <si>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</si>
  <si>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</si>
  <si>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</si>
  <si>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</si>
  <si>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</si>
  <si>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</si>
  <si>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</si>
  <si>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</si>
  <si>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</si>
  <si>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</si>
  <si>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</si>
  <si>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</si>
  <si>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</si>
  <si>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</si>
  <si>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</si>
  <si>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</si>
  <si>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</si>
  <si>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</si>
  <si>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</si>
  <si>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</si>
  <si>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</si>
  <si>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</si>
  <si>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</si>
  <si>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</si>
  <si>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</si>
  <si>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</si>
  <si>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</si>
  <si>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</si>
  <si>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</si>
  <si>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</si>
  <si>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</si>
  <si>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</si>
  <si>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</si>
  <si>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</si>
  <si>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</si>
  <si>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</si>
  <si>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</si>
  <si>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</si>
  <si>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</si>
  <si>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</si>
  <si>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</si>
  <si>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</si>
  <si>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</si>
  <si>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</si>
  <si>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</si>
  <si>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</si>
  <si>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</si>
  <si>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</si>
  <si>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</si>
  <si>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</si>
  <si>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</si>
  <si>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</si>
  <si>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</si>
  <si>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</si>
  <si>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</si>
  <si>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</si>
  <si>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</si>
  <si>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</si>
  <si>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</si>
  <si>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</si>
  <si>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</si>
  <si>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</si>
  <si>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</si>
  <si>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</si>
  <si>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</si>
  <si>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</si>
  <si>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</si>
  <si>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</si>
  <si>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</si>
  <si>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</si>
  <si>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</si>
  <si>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</si>
  <si>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</si>
  <si>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</si>
  <si>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</si>
  <si>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</si>
  <si>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</si>
  <si>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</si>
  <si>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</si>
  <si>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</si>
  <si>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</si>
  <si>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</si>
  <si>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</si>
  <si>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</si>
  <si>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</si>
  <si>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</si>
  <si>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</si>
  <si>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</si>
  <si>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</si>
  <si>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</si>
  <si>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</si>
  <si>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</si>
  <si>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</si>
  <si>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</si>
  <si>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</si>
  <si>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</si>
  <si>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</si>
  <si>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</si>
  <si>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</si>
  <si>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</si>
  <si>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</si>
  <si>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</si>
  <si>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</si>
  <si>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</si>
  <si>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</si>
  <si>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</si>
  <si>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</si>
  <si>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</si>
  <si>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</si>
  <si>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</si>
  <si>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</si>
  <si>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</si>
  <si>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</si>
  <si>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</si>
  <si>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</si>
  <si>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</si>
  <si>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</si>
  <si>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</si>
  <si>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</si>
  <si>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</si>
  <si>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</si>
  <si>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</si>
  <si>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</si>
  <si>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</si>
  <si>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</si>
  <si>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</si>
  <si>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</si>
  <si>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</si>
  <si>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</si>
  <si>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</si>
  <si>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</si>
  <si>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</si>
  <si>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</si>
  <si>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</si>
  <si>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</si>
  <si>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</si>
  <si>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</si>
  <si>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</si>
  <si>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</si>
  <si>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</si>
  <si>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</si>
  <si>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</si>
  <si>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</si>
  <si>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</si>
  <si>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</si>
  <si>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</si>
  <si>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</si>
  <si>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</si>
  <si>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</si>
  <si>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</si>
  <si>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</si>
  <si>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</si>
  <si>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</si>
  <si>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</si>
  <si>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</si>
  <si>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</si>
  <si>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</si>
  <si>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</si>
  <si>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</si>
  <si>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</si>
  <si>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</si>
  <si>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</si>
  <si>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</si>
  <si>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</si>
  <si>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</si>
  <si>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</si>
  <si>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</si>
  <si>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</si>
  <si>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</si>
  <si>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</si>
  <si>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</si>
  <si>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</si>
  <si>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</si>
  <si>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</si>
  <si>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</si>
  <si>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</si>
  <si>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</si>
  <si>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</si>
  <si>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</si>
  <si>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</si>
  <si>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</si>
  <si>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</si>
  <si>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</si>
  <si>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</si>
  <si>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</si>
  <si>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</si>
  <si>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</si>
  <si>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</si>
  <si>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</si>
  <si>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</si>
  <si>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</si>
  <si>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</si>
  <si>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</si>
  <si>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</si>
  <si>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</si>
  <si>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</si>
  <si>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</si>
  <si>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</si>
  <si>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</si>
  <si>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</si>
  <si>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</si>
  <si>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</si>
  <si>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</si>
  <si>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</si>
  <si>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</si>
  <si>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</si>
  <si>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</si>
  <si>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</si>
  <si>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</si>
  <si>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</si>
  <si>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</si>
  <si>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</si>
  <si>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</si>
  <si>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</si>
  <si>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</si>
  <si>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</si>
  <si>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</si>
  <si>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</si>
  <si>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</si>
  <si>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</si>
  <si>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</si>
  <si>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</si>
  <si>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</si>
  <si>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</si>
  <si>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</si>
  <si>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</si>
  <si>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</si>
  <si>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</si>
  <si>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</si>
  <si>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</si>
  <si>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</si>
  <si>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</si>
  <si>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</si>
  <si>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</si>
  <si>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</si>
  <si>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</si>
  <si>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</si>
  <si>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</si>
  <si>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</si>
  <si>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</si>
  <si>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</si>
  <si>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</si>
  <si>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</si>
  <si>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</si>
  <si>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</si>
  <si>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</si>
  <si>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</si>
  <si>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</si>
  <si>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</si>
  <si>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</si>
  <si>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</si>
  <si>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</si>
  <si>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</si>
  <si>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</si>
  <si>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</si>
  <si>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</si>
  <si>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</si>
  <si>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</si>
  <si>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</si>
  <si>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</si>
  <si>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</si>
  <si>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</si>
  <si>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</si>
  <si>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</si>
  <si>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</si>
  <si>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</si>
  <si>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</si>
  <si>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</si>
  <si>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</si>
  <si>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</si>
  <si>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</si>
  <si>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</si>
  <si>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</si>
  <si>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</si>
  <si>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</si>
  <si>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</si>
  <si>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</si>
  <si>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</si>
  <si>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</si>
  <si>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</si>
  <si>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</si>
  <si>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</si>
  <si>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</si>
  <si>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</si>
  <si>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</si>
  <si>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</si>
  <si>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</si>
  <si>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</si>
  <si>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</si>
  <si>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</si>
  <si>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</si>
  <si>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</si>
  <si>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</si>
  <si>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</si>
  <si>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</si>
  <si>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</si>
  <si>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</si>
  <si>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</si>
  <si>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</si>
  <si>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</si>
  <si>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</si>
  <si>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</si>
  <si>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</si>
  <si>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</si>
  <si>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</si>
  <si>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</si>
  <si>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</si>
  <si>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</si>
  <si>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</si>
  <si>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</si>
  <si>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</si>
  <si>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</si>
  <si>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</si>
  <si>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</si>
  <si>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</si>
  <si>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</si>
  <si>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</si>
  <si>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</si>
  <si>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</si>
  <si>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</si>
  <si>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</si>
  <si>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</si>
  <si>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</si>
  <si>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</si>
  <si>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</si>
  <si>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</si>
  <si>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</si>
  <si>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</si>
  <si>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</si>
  <si>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</si>
  <si>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</si>
  <si>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</si>
  <si>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</si>
  <si>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</si>
  <si>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</si>
  <si>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</si>
  <si>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</si>
  <si>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</si>
  <si>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</si>
  <si>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</si>
  <si>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</si>
  <si>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</si>
  <si>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</si>
  <si>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</si>
  <si>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</si>
  <si>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</si>
  <si>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</si>
  <si>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</si>
  <si>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</si>
  <si>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</si>
  <si>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</si>
  <si>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</si>
  <si>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</si>
  <si>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</si>
  <si>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</si>
  <si>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</si>
  <si>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</si>
  <si>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</si>
  <si>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</si>
  <si>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</si>
  <si>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</si>
  <si>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</si>
  <si>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</si>
  <si>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</si>
  <si>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</si>
  <si>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</si>
  <si>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</si>
  <si>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</si>
  <si>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</si>
  <si>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</si>
  <si>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</si>
  <si>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</si>
  <si>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</si>
  <si>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</si>
  <si>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</si>
  <si>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</si>
  <si>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</si>
  <si>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</si>
  <si>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</si>
  <si>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</si>
  <si>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</si>
  <si>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</si>
  <si>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</si>
  <si>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</si>
  <si>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</si>
  <si>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</si>
  <si>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</si>
  <si>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</si>
  <si>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</si>
  <si>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</si>
  <si>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</si>
  <si>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</si>
  <si>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</si>
  <si>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</si>
  <si>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</si>
  <si>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</si>
  <si>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</si>
  <si>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</si>
  <si>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</si>
  <si>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</si>
  <si>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</si>
  <si>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</si>
  <si>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</si>
  <si>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</si>
  <si>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</si>
  <si>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</si>
  <si>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</si>
  <si>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</si>
  <si>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</si>
  <si>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</si>
  <si>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</si>
  <si>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</si>
  <si>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</si>
  <si>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</si>
  <si>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</si>
  <si>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</si>
  <si>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</si>
  <si>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</si>
  <si>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</si>
  <si>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</si>
  <si>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</si>
  <si>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</si>
  <si>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</si>
  <si>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</si>
  <si>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</si>
  <si>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</si>
  <si>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</si>
  <si>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</si>
  <si>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</si>
  <si>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</si>
  <si>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</si>
  <si>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</si>
  <si>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</si>
  <si>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</si>
  <si>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</si>
  <si>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</si>
  <si>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</si>
  <si>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</si>
  <si>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</si>
  <si>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</si>
  <si>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</si>
  <si>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</si>
  <si>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</si>
  <si>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</si>
  <si>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</si>
  <si>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</si>
  <si>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</si>
  <si>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</si>
  <si>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</si>
  <si>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</si>
  <si>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</si>
  <si>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</si>
  <si>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</si>
  <si>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</si>
  <si>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</si>
  <si>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</si>
  <si>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</si>
  <si>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</si>
  <si>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</si>
  <si>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</si>
  <si>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</si>
  <si>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</si>
  <si>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</si>
  <si>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</si>
  <si>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</si>
  <si>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</si>
  <si>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</si>
  <si>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</si>
  <si>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</si>
  <si>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</si>
  <si>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</si>
  <si>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</si>
  <si>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</si>
  <si>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</si>
  <si>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</si>
  <si>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</si>
  <si>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</si>
  <si>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</si>
  <si>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</si>
  <si>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</si>
  <si>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</si>
  <si>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</si>
  <si>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</si>
  <si>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</si>
  <si>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</si>
  <si>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</si>
  <si>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</si>
  <si>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</si>
  <si>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</si>
  <si>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</si>
  <si>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</si>
  <si>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</si>
  <si>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</si>
  <si>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</si>
  <si>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</si>
  <si>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</si>
  <si>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</si>
  <si>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</si>
  <si>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</si>
  <si>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</si>
  <si>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</si>
  <si>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</si>
  <si>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</si>
  <si>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</si>
  <si>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</si>
  <si>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</si>
  <si>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</si>
  <si>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</si>
  <si>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</si>
  <si>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</si>
  <si>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</si>
  <si>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</si>
  <si>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</si>
  <si>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</si>
  <si>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</si>
  <si>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</si>
  <si>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</si>
  <si>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</si>
  <si>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</si>
  <si>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</si>
  <si>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</si>
  <si>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</si>
  <si>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</si>
  <si>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</si>
  <si>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</si>
  <si>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</si>
  <si>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</si>
  <si>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</si>
  <si>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</si>
  <si>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</si>
  <si>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</si>
  <si>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</si>
  <si>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</si>
  <si>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</si>
  <si>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</si>
  <si>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</si>
  <si>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</si>
  <si>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</si>
  <si>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</si>
  <si>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</si>
  <si>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</si>
  <si>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</si>
  <si>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</si>
  <si>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</si>
  <si>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</si>
  <si>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</si>
  <si>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</si>
  <si>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</si>
  <si>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</si>
  <si>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</si>
  <si>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</si>
  <si>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</si>
  <si>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</si>
  <si>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</si>
  <si>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</si>
  <si>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</si>
  <si>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</si>
  <si>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</si>
  <si>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</si>
  <si>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</si>
  <si>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</si>
  <si>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</si>
  <si>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</si>
  <si>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</si>
  <si>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</si>
  <si>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</si>
  <si>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</si>
  <si>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</si>
  <si>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</si>
  <si>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</si>
  <si>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</si>
  <si>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</si>
  <si>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</si>
  <si>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</si>
  <si>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</si>
  <si>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</si>
  <si>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</si>
  <si>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</si>
  <si>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</si>
  <si>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</si>
  <si>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</si>
  <si>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</si>
  <si>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</si>
  <si>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</si>
  <si>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</si>
  <si>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</si>
  <si>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</si>
  <si>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</si>
  <si>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</si>
  <si>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</si>
  <si>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</si>
  <si>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</si>
  <si>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</si>
  <si>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</si>
  <si>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</si>
  <si>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</si>
  <si>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</si>
  <si>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</si>
  <si>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</si>
  <si>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</si>
  <si>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</si>
  <si>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</si>
  <si>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</si>
  <si>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</si>
  <si>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</si>
  <si>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</si>
  <si>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</si>
  <si>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</si>
  <si>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</si>
  <si>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</si>
  <si>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</si>
  <si>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</si>
  <si>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</si>
  <si>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</si>
  <si>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</si>
  <si>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</si>
  <si>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</si>
  <si>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</si>
  <si>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</si>
  <si>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</si>
  <si>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</si>
  <si>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</si>
  <si>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</si>
  <si>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</si>
  <si>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</si>
  <si>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</si>
  <si>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</si>
  <si>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</si>
  <si>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</si>
  <si>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</si>
  <si>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</si>
  <si>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</si>
  <si>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</si>
  <si>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</si>
  <si>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</si>
  <si>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</si>
  <si>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</si>
  <si>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</si>
  <si>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</si>
  <si>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</si>
  <si>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</si>
  <si>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</si>
  <si>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</si>
  <si>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</si>
  <si>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</si>
  <si>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</si>
  <si>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</si>
  <si>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</si>
  <si>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</si>
  <si>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</si>
  <si>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</si>
  <si>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</si>
  <si>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</si>
  <si>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</si>
  <si>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</si>
  <si>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</si>
  <si>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</si>
  <si>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</si>
  <si>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</si>
  <si>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</si>
  <si>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</si>
  <si>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</si>
  <si>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</si>
  <si>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</si>
  <si>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</si>
  <si>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</si>
  <si>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</si>
  <si>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</si>
  <si>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</si>
  <si>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</si>
  <si>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</si>
  <si>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</si>
  <si>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</si>
  <si>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</si>
  <si>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</si>
  <si>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</si>
  <si>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</si>
  <si>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</si>
  <si>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</si>
  <si>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</si>
  <si>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</si>
  <si>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</si>
  <si>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</si>
  <si>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</si>
  <si>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</si>
  <si>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</si>
  <si>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</si>
  <si>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</si>
  <si>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</si>
  <si>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</si>
  <si>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</si>
  <si>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</si>
  <si>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</si>
  <si>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</si>
  <si>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</si>
  <si>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</si>
  <si>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</si>
  <si>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</si>
  <si>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</si>
  <si>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</si>
  <si>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</si>
  <si>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</si>
  <si>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</si>
  <si>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</si>
  <si>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</si>
  <si>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</si>
  <si>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</si>
  <si>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</si>
  <si>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</si>
  <si>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</si>
  <si>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</si>
  <si>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</si>
  <si>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</si>
  <si>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</si>
  <si>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</si>
  <si>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</si>
  <si>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</si>
  <si>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</si>
  <si>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</si>
  <si>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</si>
  <si>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</si>
  <si>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</si>
  <si>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</si>
  <si>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</si>
  <si>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</si>
  <si>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</si>
  <si>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</si>
  <si>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</si>
  <si>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</si>
  <si>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</si>
  <si>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</si>
  <si>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</si>
  <si>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</si>
  <si>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</si>
  <si>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</si>
  <si>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</si>
  <si>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</si>
  <si>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</si>
  <si>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</si>
  <si>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</si>
  <si>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</si>
  <si>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</si>
  <si>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</si>
  <si>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</si>
  <si>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</si>
  <si>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</si>
  <si>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</si>
  <si>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</si>
  <si>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</si>
  <si>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</si>
  <si>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</si>
  <si>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</si>
  <si>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</si>
  <si>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</si>
  <si>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</si>
  <si>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</si>
  <si>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</si>
  <si>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</si>
  <si>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</si>
  <si>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</si>
  <si>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</si>
  <si>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</si>
  <si>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</si>
  <si>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</si>
  <si>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</si>
  <si>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</si>
  <si>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</si>
  <si>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</si>
  <si>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</si>
  <si>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</si>
  <si>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</si>
  <si>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</si>
  <si>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</si>
  <si>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</si>
  <si>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</si>
  <si>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</si>
  <si>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</si>
  <si>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</si>
  <si>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</si>
  <si>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</si>
  <si>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</si>
  <si>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</si>
  <si>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</si>
  <si>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</si>
  <si>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</si>
  <si>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</si>
  <si>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</si>
  <si>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</si>
  <si>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</si>
  <si>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</si>
  <si>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</si>
  <si>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</si>
  <si>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</si>
  <si>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</si>
  <si>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</si>
  <si>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</si>
  <si>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</si>
  <si>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</si>
  <si>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</si>
  <si>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</si>
  <si>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</si>
  <si>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</si>
  <si>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</si>
  <si>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</si>
  <si>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</si>
  <si>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</si>
  <si>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</si>
  <si>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</si>
  <si>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</si>
  <si>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</si>
  <si>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</si>
  <si>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</si>
  <si>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</si>
  <si>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</si>
  <si>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</si>
  <si>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</si>
  <si>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</si>
  <si>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</si>
  <si>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</si>
  <si>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</si>
  <si>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</si>
  <si>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</si>
  <si>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</si>
  <si>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</si>
  <si>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</si>
  <si>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</si>
  <si>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</si>
  <si>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</si>
  <si>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</si>
  <si>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</si>
  <si>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</si>
  <si>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</si>
  <si>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</si>
  <si>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</si>
  <si>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</si>
  <si>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</si>
  <si>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</si>
  <si>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</si>
  <si>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</si>
  <si>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</si>
  <si>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</si>
  <si>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</si>
  <si>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</si>
  <si>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</si>
  <si>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</si>
  <si>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</si>
  <si>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</si>
  <si>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</si>
  <si>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</si>
  <si>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</si>
  <si>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</si>
  <si>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</si>
  <si>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</si>
  <si>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</si>
  <si>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</si>
  <si>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</si>
  <si>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</si>
  <si>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</si>
  <si>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</si>
  <si>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</si>
  <si>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</si>
  <si>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</si>
  <si>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</si>
  <si>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</si>
  <si>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</si>
  <si>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</si>
  <si>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</si>
  <si>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</si>
  <si>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</si>
  <si>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</si>
  <si>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</si>
  <si>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</si>
  <si>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</si>
  <si>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</si>
  <si>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</si>
  <si>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</si>
  <si>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</si>
  <si>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</si>
  <si>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</si>
  <si>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</si>
  <si>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</si>
  <si>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</si>
  <si>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</si>
  <si>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</si>
  <si>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</si>
  <si>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</si>
  <si>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</si>
  <si>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</si>
  <si>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</si>
  <si>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</si>
  <si>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</si>
  <si>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</si>
  <si>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</si>
  <si>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</si>
  <si>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</si>
  <si>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</si>
  <si>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</si>
  <si>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</si>
  <si>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</si>
  <si>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</si>
  <si>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</si>
  <si>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</si>
  <si>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</si>
  <si>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</si>
  <si>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</si>
  <si>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</si>
  <si>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</si>
  <si>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</si>
  <si>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</si>
  <si>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</si>
  <si>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</si>
  <si>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</si>
  <si>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</si>
  <si>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</si>
  <si>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</si>
  <si>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</si>
  <si>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</si>
  <si>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</si>
  <si>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</si>
  <si>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</si>
  <si>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</si>
  <si>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</si>
  <si>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</si>
  <si>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</si>
  <si>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</si>
  <si>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</si>
  <si>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</si>
  <si>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</si>
  <si>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</si>
  <si>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</si>
  <si>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</si>
  <si>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</si>
  <si>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</si>
  <si>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</si>
  <si>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</si>
  <si>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</si>
  <si>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</si>
  <si>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</si>
  <si>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</si>
  <si>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</si>
  <si>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</si>
  <si>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</si>
  <si>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</si>
  <si>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</si>
  <si>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</si>
  <si>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</si>
  <si>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</si>
  <si>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</si>
  <si>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</si>
  <si>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</si>
  <si>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</si>
  <si>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</si>
  <si>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</si>
  <si>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</si>
  <si>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</si>
  <si>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</si>
  <si>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</si>
  <si>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</si>
  <si>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</si>
  <si>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</si>
  <si>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</si>
  <si>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</si>
  <si>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</si>
  <si>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</si>
  <si>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</si>
  <si>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</si>
  <si>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</si>
  <si>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</si>
  <si>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</si>
  <si>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</si>
  <si>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</si>
  <si>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</si>
  <si>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</si>
  <si>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</si>
  <si>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</si>
  <si>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</si>
  <si>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</si>
  <si>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</si>
  <si>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</si>
  <si>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</si>
  <si>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</si>
  <si>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</si>
  <si>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</si>
  <si>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</si>
  <si>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</si>
  <si>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</si>
  <si>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</si>
  <si>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</si>
  <si>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</si>
  <si>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</si>
  <si>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</si>
  <si>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</si>
  <si>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</si>
  <si>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</si>
  <si>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</si>
  <si>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</si>
  <si>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</si>
  <si>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</si>
  <si>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</si>
  <si>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</si>
  <si>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</si>
  <si>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</si>
  <si>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</si>
  <si>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</si>
  <si>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</si>
  <si>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</si>
  <si>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</si>
  <si>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</si>
  <si>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</si>
  <si>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</si>
  <si>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</si>
  <si>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</si>
  <si>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</si>
  <si>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</si>
  <si>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</si>
  <si>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</si>
  <si>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</si>
  <si>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</si>
  <si>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</si>
  <si>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</si>
  <si>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</si>
  <si>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</si>
  <si>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</si>
  <si>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</si>
  <si>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</si>
  <si>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</si>
  <si>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</si>
  <si>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</si>
  <si>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</si>
  <si>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</si>
  <si>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</si>
  <si>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</si>
  <si>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</si>
  <si>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</si>
  <si>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</si>
  <si>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</si>
  <si>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</si>
  <si>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</si>
  <si>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</si>
  <si>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</si>
  <si>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</si>
  <si>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</si>
  <si>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</si>
  <si>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</si>
  <si>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</si>
  <si>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</si>
  <si>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</si>
  <si>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</si>
  <si>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</si>
  <si>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</si>
  <si>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</si>
  <si>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</si>
  <si>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</si>
  <si>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</si>
  <si>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</si>
  <si>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</si>
  <si>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</si>
  <si>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</si>
  <si>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</si>
  <si>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</si>
  <si>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</si>
  <si>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</si>
  <si>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</si>
  <si>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</si>
  <si>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</si>
  <si>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</si>
  <si>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</si>
  <si>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</si>
  <si>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</si>
  <si>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</si>
  <si>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</si>
  <si>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</si>
  <si>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</si>
  <si>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</si>
  <si>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</si>
  <si>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</si>
  <si>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</si>
  <si>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</si>
  <si>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</si>
  <si>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</si>
  <si>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</si>
  <si>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</si>
  <si>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</si>
  <si>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</si>
  <si>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</si>
  <si>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</si>
  <si>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</si>
  <si>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</si>
  <si>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</si>
  <si>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</si>
  <si>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</si>
  <si>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</si>
  <si>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</si>
  <si>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</si>
  <si>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</si>
  <si>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</si>
  <si>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</si>
  <si>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</si>
  <si>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</si>
  <si>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</si>
  <si>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</si>
  <si>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</si>
  <si>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</si>
  <si>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</si>
  <si>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</si>
  <si>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</si>
  <si>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</si>
  <si>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</si>
  <si>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</si>
  <si>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</si>
  <si>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</si>
  <si>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</si>
  <si>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</si>
  <si>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</si>
  <si>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</si>
  <si>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</si>
  <si>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</si>
  <si>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</si>
  <si>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</si>
  <si>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</si>
  <si>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</si>
  <si>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</si>
  <si>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</si>
  <si>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</si>
  <si>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</si>
  <si>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</si>
  <si>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</si>
  <si>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</si>
  <si>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</si>
  <si>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</si>
  <si>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</si>
  <si>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</si>
  <si>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</si>
  <si>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</si>
  <si>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</si>
  <si>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</si>
  <si>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</si>
  <si>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</si>
  <si>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</si>
  <si>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</si>
  <si>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</si>
  <si>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</si>
  <si>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</si>
  <si>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</si>
  <si>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</si>
  <si>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</si>
  <si>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</si>
  <si>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</si>
  <si>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</si>
  <si>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</si>
  <si>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</si>
  <si>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</si>
  <si>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</si>
  <si>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</si>
  <si>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</si>
  <si>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</si>
  <si>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</si>
  <si>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</si>
  <si>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</si>
  <si>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</si>
  <si>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</si>
  <si>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</si>
  <si>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</si>
  <si>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</si>
  <si>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</si>
  <si>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</si>
  <si>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</si>
  <si>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</si>
  <si>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</si>
  <si>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</si>
  <si>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</si>
  <si>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</si>
  <si>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</si>
  <si>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</si>
  <si>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</si>
  <si>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</si>
  <si>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</si>
  <si>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</si>
  <si>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</si>
  <si>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</si>
  <si>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</si>
  <si>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</si>
  <si>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</si>
  <si>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</si>
  <si>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</si>
  <si>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</si>
  <si>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</si>
  <si>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</si>
  <si>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</si>
  <si>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</si>
  <si>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</si>
  <si>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</si>
  <si>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</si>
  <si>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</si>
  <si>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</si>
  <si>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</si>
  <si>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</si>
  <si>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</si>
  <si>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</si>
  <si>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</si>
  <si>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</si>
  <si>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</si>
  <si>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</si>
  <si>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</si>
  <si>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</si>
  <si>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</si>
  <si>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</si>
  <si>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</si>
  <si>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</si>
  <si>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</si>
  <si>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</si>
  <si>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</si>
  <si>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</si>
  <si>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</si>
  <si>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</si>
  <si>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</si>
  <si>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</si>
  <si>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</si>
  <si>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</si>
  <si>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</si>
  <si>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</si>
  <si>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</si>
  <si>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</si>
  <si>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</si>
  <si>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</si>
  <si>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</si>
  <si>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</si>
  <si>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</si>
  <si>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</si>
  <si>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</si>
  <si>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</si>
  <si>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</si>
  <si>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</si>
  <si>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</si>
  <si>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</si>
  <si>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</si>
  <si>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</si>
  <si>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</si>
  <si>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</si>
  <si>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</si>
  <si>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</si>
  <si>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</si>
  <si>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</si>
  <si>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</si>
  <si>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</si>
  <si>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</si>
  <si>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</si>
  <si>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</si>
  <si>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</si>
  <si>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</si>
  <si>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</si>
  <si>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</si>
  <si>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</si>
  <si>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</si>
  <si>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</si>
  <si>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</si>
  <si>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</si>
  <si>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</si>
  <si>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</si>
  <si>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</si>
  <si>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</si>
  <si>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</si>
  <si>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</si>
  <si>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</si>
  <si>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</si>
  <si>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</si>
  <si>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</si>
  <si>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</si>
  <si>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</si>
  <si>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</si>
  <si>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</si>
  <si>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</si>
  <si>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</si>
  <si>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</si>
  <si>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</si>
  <si>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</si>
  <si>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</si>
  <si>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</si>
  <si>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</si>
  <si>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</si>
  <si>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</si>
  <si>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</si>
  <si>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</si>
  <si>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</si>
  <si>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</si>
  <si>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</si>
  <si>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</si>
  <si>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</si>
  <si>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</si>
  <si>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</si>
  <si>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</si>
  <si>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</si>
  <si>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</si>
  <si>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</si>
  <si>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</si>
  <si>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</si>
  <si>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</si>
  <si>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</si>
  <si>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</si>
  <si>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</si>
  <si>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</si>
  <si>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</si>
  <si>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</si>
  <si>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</si>
  <si>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</si>
  <si>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</si>
  <si>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</si>
  <si>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</si>
  <si>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</si>
  <si>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</si>
  <si>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</si>
  <si>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</si>
  <si>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</si>
  <si>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</si>
  <si>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</si>
  <si>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</si>
  <si>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</si>
  <si>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</si>
  <si>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</si>
  <si>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</si>
  <si>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</si>
  <si>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</si>
  <si>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</si>
  <si>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</si>
  <si>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</si>
  <si>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</si>
  <si>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</si>
  <si>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</si>
  <si>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</si>
  <si>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</si>
  <si>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</si>
  <si>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</si>
  <si>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</si>
  <si>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</si>
  <si>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</si>
  <si>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</si>
  <si>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</si>
  <si>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</si>
  <si>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</si>
  <si>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</si>
  <si>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</si>
  <si>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</si>
  <si>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</si>
  <si>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</si>
  <si>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</si>
  <si>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</si>
  <si>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</si>
  <si>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</si>
  <si>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</si>
  <si>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</si>
  <si>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</si>
  <si>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</si>
  <si>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</si>
  <si>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</si>
  <si>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</si>
  <si>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</si>
  <si>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</si>
  <si>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</si>
  <si>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</si>
  <si>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</si>
  <si>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</si>
  <si>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</si>
  <si>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</si>
  <si>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</si>
  <si>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</si>
  <si>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</si>
  <si>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</si>
  <si>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</si>
  <si>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</si>
  <si>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</si>
  <si>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</si>
  <si>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</si>
  <si>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</si>
  <si>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</si>
  <si>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</si>
  <si>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</si>
  <si>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</si>
  <si>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</si>
  <si>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</si>
  <si>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</si>
  <si>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</si>
  <si>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</si>
  <si>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</si>
  <si>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</si>
  <si>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</si>
  <si>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</si>
  <si>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</si>
  <si>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</si>
  <si>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</si>
  <si>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</si>
  <si>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</si>
  <si>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</si>
  <si>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</si>
  <si>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</si>
  <si>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</si>
  <si>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</si>
  <si>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</si>
  <si>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</si>
  <si>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</si>
  <si>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</si>
  <si>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</si>
  <si>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</si>
  <si>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</si>
  <si>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</si>
  <si>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</si>
  <si>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</si>
  <si>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</si>
  <si>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</si>
  <si>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</si>
  <si>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</si>
  <si>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</si>
  <si>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</si>
  <si>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</si>
  <si>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</si>
  <si>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</si>
  <si>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</si>
  <si>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</si>
  <si>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</si>
  <si>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</si>
  <si>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</si>
  <si>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</si>
  <si>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</si>
  <si>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</si>
  <si>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</si>
  <si>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</si>
  <si>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</si>
  <si>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</si>
  <si>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</si>
  <si>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</si>
  <si>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</si>
  <si>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</si>
  <si>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</si>
  <si>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</si>
  <si>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</si>
  <si>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</si>
  <si>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</si>
  <si>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</si>
  <si>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</si>
  <si>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</si>
  <si>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</si>
  <si>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</si>
  <si>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</si>
  <si>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</si>
  <si>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</si>
  <si>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</si>
  <si>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</si>
  <si>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</si>
  <si>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</si>
  <si>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</si>
  <si>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</si>
  <si>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</si>
  <si>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</si>
  <si>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</si>
  <si>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</si>
  <si>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</si>
  <si>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</si>
  <si>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</si>
  <si>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</si>
  <si>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</si>
  <si>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</si>
  <si>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</si>
  <si>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</si>
  <si>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</si>
  <si>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</si>
  <si>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</si>
  <si>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</si>
  <si>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</si>
  <si>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</si>
  <si>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</si>
  <si>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</si>
  <si>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</si>
  <si>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</si>
  <si>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</si>
  <si>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</si>
  <si>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</si>
  <si>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</si>
  <si>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</si>
  <si>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</si>
  <si>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</si>
  <si>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</si>
  <si>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</si>
  <si>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</si>
  <si>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</si>
  <si>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</si>
  <si>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</si>
  <si>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</si>
  <si>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</si>
  <si>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</si>
  <si>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</si>
  <si>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</si>
  <si>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</si>
  <si>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</si>
  <si>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</si>
  <si>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</si>
  <si>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</si>
  <si>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</si>
  <si>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</si>
  <si>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</si>
  <si>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</si>
  <si>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</si>
  <si>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</si>
  <si>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</si>
  <si>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</si>
  <si>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</si>
  <si>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</si>
  <si>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</si>
  <si>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</si>
  <si>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</si>
  <si>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</si>
  <si>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</si>
  <si>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</si>
  <si>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</si>
  <si>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</si>
  <si>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</si>
  <si>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</si>
  <si>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</si>
  <si>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</si>
  <si>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</si>
  <si>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</si>
  <si>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</si>
  <si>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</si>
  <si>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</si>
  <si>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</si>
  <si>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</si>
  <si>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</si>
  <si>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</si>
  <si>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</si>
  <si>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</si>
  <si>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</si>
  <si>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</si>
  <si>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</si>
  <si>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</si>
  <si>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</si>
  <si>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</si>
  <si>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</si>
  <si>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</si>
  <si>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</si>
  <si>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</si>
  <si>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</si>
  <si>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</si>
  <si>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</si>
  <si>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</si>
  <si>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</si>
  <si>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</si>
  <si>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</si>
  <si>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</si>
  <si>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</si>
  <si>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</si>
  <si>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</si>
  <si>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</si>
  <si>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</si>
  <si>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</si>
  <si>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</si>
  <si>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</si>
  <si>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</si>
  <si>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</si>
  <si>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</si>
  <si>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</si>
  <si>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</si>
  <si>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</si>
  <si>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</si>
  <si>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</si>
  <si>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</si>
  <si>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</si>
  <si>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</si>
  <si>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</si>
  <si>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</si>
  <si>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</si>
  <si>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</si>
  <si>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</si>
  <si>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</si>
  <si>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</si>
  <si>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</si>
  <si>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</si>
  <si>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</si>
  <si>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</si>
  <si>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</si>
  <si>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</si>
  <si>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</si>
  <si>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</si>
  <si>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</si>
  <si>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</si>
  <si>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</si>
  <si>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</si>
  <si>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</si>
  <si>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</si>
  <si>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</si>
  <si>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</si>
  <si>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</si>
  <si>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</si>
  <si>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</si>
  <si>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</si>
  <si>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</si>
  <si>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</si>
  <si>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</si>
  <si>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</si>
  <si>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</si>
  <si>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</si>
  <si>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</si>
  <si>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</si>
  <si>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</si>
  <si>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</si>
  <si>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</si>
  <si>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</si>
  <si>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</si>
  <si>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</si>
  <si>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</si>
  <si>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</si>
  <si>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</si>
  <si>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</si>
  <si>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</si>
  <si>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</si>
  <si>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</si>
  <si>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</si>
  <si>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</si>
  <si>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</si>
  <si>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</si>
  <si>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</si>
  <si>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</si>
  <si>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</si>
  <si>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</si>
  <si>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</si>
  <si>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</si>
  <si>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</si>
  <si>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</si>
  <si>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</si>
  <si>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</si>
  <si>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</si>
  <si>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</si>
  <si>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</si>
  <si>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</si>
  <si>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</si>
  <si>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</si>
  <si>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</si>
  <si>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</si>
  <si>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</si>
  <si>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</si>
  <si>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</si>
  <si>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</si>
  <si>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</si>
  <si>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</si>
  <si>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</si>
  <si>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</si>
  <si>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</si>
  <si>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</si>
  <si>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</si>
  <si>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</si>
  <si>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</si>
  <si>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</si>
  <si>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</si>
  <si>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</si>
  <si>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</si>
  <si>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</si>
  <si>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</si>
  <si>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</si>
  <si>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</si>
  <si>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</si>
  <si>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</si>
  <si>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</si>
  <si>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</si>
  <si>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</si>
  <si>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</si>
  <si>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</si>
  <si>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</si>
  <si>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</si>
  <si>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</si>
  <si>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</si>
  <si>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</si>
  <si>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</si>
  <si>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</si>
  <si>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</si>
  <si>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</si>
  <si>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</si>
  <si>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</si>
  <si>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</si>
  <si>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</si>
  <si>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</si>
  <si>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</si>
  <si>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</si>
  <si>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</si>
  <si>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</si>
  <si>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</si>
  <si>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</si>
  <si>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</si>
  <si>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</si>
  <si>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</si>
  <si>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</si>
  <si>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</si>
  <si>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</si>
  <si>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</si>
  <si>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</si>
  <si>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</si>
  <si>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</si>
  <si>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</si>
  <si>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</si>
  <si>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</si>
  <si>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</si>
  <si>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</si>
  <si>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</si>
  <si>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</si>
  <si>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</si>
  <si>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</si>
  <si>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</si>
  <si>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</si>
  <si>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</si>
  <si>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</si>
  <si>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</si>
  <si>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</si>
  <si>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</si>
  <si>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</si>
  <si>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</si>
  <si>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</si>
  <si>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</si>
  <si>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</si>
  <si>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</si>
  <si>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</si>
  <si>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</si>
  <si>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</si>
  <si>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</si>
  <si>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</si>
  <si>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</si>
  <si>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</si>
  <si>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</si>
  <si>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</si>
  <si>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</si>
  <si>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</si>
  <si>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</si>
  <si>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</si>
  <si>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</si>
  <si>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</si>
  <si>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</si>
  <si>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</si>
  <si>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</si>
  <si>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</si>
  <si>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</si>
  <si>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</si>
  <si>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</si>
  <si>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</si>
  <si>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</si>
  <si>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</si>
  <si>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</si>
  <si>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</si>
  <si>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</si>
  <si>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</si>
  <si>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</si>
  <si>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</si>
  <si>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</si>
  <si>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</si>
  <si>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</si>
  <si>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</si>
  <si>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</si>
  <si>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</si>
  <si>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</si>
  <si>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</si>
  <si>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</si>
  <si>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</si>
  <si>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</si>
  <si>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</si>
  <si>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</si>
  <si>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</si>
  <si>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</si>
  <si>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</si>
  <si>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</si>
  <si>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</si>
  <si>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</si>
  <si>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</si>
  <si>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</si>
  <si>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</si>
  <si>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</si>
  <si>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</si>
  <si>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</si>
  <si>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</si>
  <si>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</si>
  <si>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</si>
  <si>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</si>
  <si>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</si>
  <si>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</si>
  <si>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</si>
  <si>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</si>
  <si>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</si>
  <si>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</si>
  <si>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</si>
  <si>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</si>
  <si>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</si>
  <si>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</si>
  <si>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</si>
  <si>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</si>
  <si>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</si>
  <si>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</si>
  <si>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</si>
  <si>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</si>
  <si>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</si>
  <si>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</si>
  <si>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</si>
  <si>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</si>
  <si>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</si>
  <si>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</si>
  <si>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</si>
  <si>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</si>
  <si>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</si>
  <si>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</si>
  <si>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</si>
  <si>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</si>
  <si>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</si>
  <si>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</si>
  <si>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</si>
  <si>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</si>
  <si>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</si>
  <si>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</si>
  <si>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</si>
  <si>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</si>
  <si>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</si>
  <si>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</si>
  <si>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</si>
  <si>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</si>
  <si>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</si>
  <si>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</si>
  <si>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</si>
  <si>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</si>
  <si>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</si>
  <si>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</si>
  <si>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</si>
  <si>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</si>
  <si>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</si>
  <si>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</si>
  <si>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</si>
  <si>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</si>
  <si>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</si>
  <si>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</si>
  <si>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</si>
  <si>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</si>
  <si>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</si>
  <si>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</si>
  <si>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</si>
  <si>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</si>
  <si>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</si>
  <si>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</si>
  <si>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</si>
  <si>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</si>
  <si>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</si>
  <si>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</si>
  <si>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</si>
  <si>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</si>
  <si>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</si>
  <si>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</si>
  <si>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</si>
  <si>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</si>
  <si>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</si>
  <si>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</si>
  <si>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</si>
  <si>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</si>
  <si>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</si>
  <si>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</si>
  <si>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</si>
  <si>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</si>
  <si>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</si>
  <si>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</si>
  <si>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</si>
  <si>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</si>
  <si>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</si>
  <si>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</si>
  <si>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</si>
  <si>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</si>
  <si>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</si>
  <si>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</si>
  <si>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</si>
  <si>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</si>
  <si>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</si>
  <si>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</si>
  <si>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</si>
  <si>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</si>
  <si>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</si>
  <si>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</si>
  <si>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</si>
  <si>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</si>
  <si>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</si>
  <si>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</si>
  <si>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</si>
  <si>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</si>
  <si>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</si>
  <si>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</si>
  <si>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</si>
  <si>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</si>
  <si>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</si>
  <si>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</si>
  <si>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</si>
  <si>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</si>
  <si>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</si>
  <si>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</si>
  <si>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</si>
  <si>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</si>
  <si>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</si>
  <si>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</si>
  <si>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</si>
  <si>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</si>
  <si>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</si>
  <si>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</si>
  <si>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</si>
  <si>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</si>
  <si>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</si>
  <si>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</si>
  <si>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</si>
  <si>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</si>
  <si>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</si>
  <si>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</si>
  <si>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</si>
  <si>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</si>
  <si>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</si>
  <si>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</si>
  <si>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</si>
  <si>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</si>
  <si>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</si>
  <si>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</si>
  <si>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</si>
  <si>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</si>
  <si>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</si>
  <si>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</si>
  <si>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</si>
  <si>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</si>
  <si>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</si>
  <si>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</si>
  <si>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</si>
  <si>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</si>
  <si>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</si>
  <si>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</si>
  <si>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</si>
  <si>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</si>
  <si>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</si>
  <si>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</si>
  <si>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</si>
  <si>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</si>
  <si>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</si>
  <si>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</si>
  <si>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</si>
  <si>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</si>
  <si>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</si>
  <si>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</si>
  <si>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</si>
  <si>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</si>
  <si>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</si>
  <si>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</si>
  <si>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</si>
  <si>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</si>
  <si>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</si>
  <si>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</si>
  <si>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</si>
  <si>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</si>
  <si>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</si>
  <si>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</si>
  <si>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</si>
  <si>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</si>
  <si>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</si>
  <si>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</si>
  <si>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</si>
  <si>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</si>
  <si>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</si>
  <si>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</si>
  <si>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</si>
  <si>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</si>
  <si>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</si>
  <si>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</si>
  <si>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</si>
  <si>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</si>
  <si>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</si>
  <si>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</si>
  <si>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</si>
  <si>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</si>
  <si>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</si>
  <si>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</si>
  <si>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</si>
  <si>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</si>
  <si>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</si>
  <si>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</si>
  <si>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</si>
  <si>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</si>
  <si>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</si>
  <si>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</si>
  <si>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</si>
  <si>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</si>
  <si>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</si>
  <si>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</si>
  <si>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</si>
  <si>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</si>
  <si>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</si>
  <si>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</si>
  <si>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</si>
  <si>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</si>
  <si>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</si>
  <si>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</si>
  <si>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</si>
  <si>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</si>
  <si>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</si>
  <si>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</si>
  <si>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</si>
  <si>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</si>
  <si>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</si>
  <si>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</si>
  <si>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</si>
  <si>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</si>
  <si>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</si>
  <si>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</si>
  <si>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</si>
  <si>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</si>
  <si>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</si>
  <si>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</si>
  <si>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</si>
  <si>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</si>
  <si>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</si>
  <si>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</si>
  <si>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</si>
  <si>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</si>
  <si>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</si>
  <si>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</si>
  <si>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</si>
  <si>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</si>
  <si>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</si>
  <si>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</si>
  <si>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</si>
  <si>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</si>
  <si>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</si>
  <si>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</si>
  <si>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</si>
  <si>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</si>
  <si>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</si>
  <si>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</si>
  <si>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</si>
  <si>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</si>
  <si>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</si>
  <si>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</si>
  <si>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</si>
  <si>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</si>
  <si>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</si>
  <si>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</si>
  <si>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</si>
  <si>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</si>
  <si>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</si>
  <si>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</si>
  <si>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</si>
  <si>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</si>
  <si>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</si>
  <si>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</si>
  <si>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</si>
  <si>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</si>
  <si>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</si>
  <si>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</si>
  <si>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</si>
  <si>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</si>
  <si>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</si>
  <si>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</si>
  <si>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</si>
  <si>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</si>
  <si>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</si>
  <si>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</si>
  <si>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</si>
  <si>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</si>
  <si>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</si>
  <si>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</si>
  <si>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</si>
  <si>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</si>
  <si>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</si>
  <si>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</si>
  <si>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</si>
  <si>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</si>
  <si>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</si>
  <si>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</si>
  <si>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</si>
  <si>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</si>
  <si>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</si>
  <si>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</si>
  <si>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</si>
  <si>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</si>
  <si>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</si>
  <si>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</si>
  <si>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</si>
  <si>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</si>
  <si>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</si>
  <si>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</si>
  <si>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</si>
  <si>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</si>
  <si>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</si>
  <si>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</si>
  <si>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</si>
  <si>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</si>
  <si>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</si>
  <si>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</si>
  <si>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</si>
  <si>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</si>
  <si>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</si>
  <si>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</si>
  <si>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</si>
  <si>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</si>
  <si>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</si>
  <si>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</si>
  <si>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</si>
  <si>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</si>
  <si>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</si>
  <si>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</si>
  <si>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</si>
  <si>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</si>
  <si>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</si>
  <si>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</si>
  <si>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</si>
  <si>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</si>
  <si>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</si>
  <si>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</si>
  <si>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</si>
  <si>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</si>
  <si>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</si>
  <si>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</si>
  <si>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</si>
  <si>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</si>
  <si>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</si>
  <si>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</si>
  <si>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</si>
  <si>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</si>
  <si>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</si>
  <si>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</si>
  <si>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</si>
  <si>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</si>
  <si>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</si>
  <si>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</si>
  <si>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</si>
  <si>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</si>
  <si>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</si>
  <si>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</si>
  <si>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</si>
  <si>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</si>
  <si>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</si>
  <si>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</si>
  <si>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</si>
  <si>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</si>
  <si>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</si>
  <si>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</si>
  <si>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</si>
  <si>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</si>
  <si>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</si>
  <si>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</si>
  <si>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</si>
  <si>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</si>
  <si>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</si>
  <si>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</si>
  <si>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</si>
  <si>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</si>
  <si>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</si>
  <si>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</si>
  <si>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</si>
  <si>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</si>
  <si>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</si>
  <si>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</si>
  <si>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</si>
  <si>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</si>
  <si>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</si>
  <si>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</si>
  <si>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</si>
  <si>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</si>
  <si>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</si>
  <si>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</si>
  <si>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</si>
  <si>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</si>
  <si>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</si>
  <si>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</si>
  <si>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</si>
  <si>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</si>
  <si>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</si>
  <si>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</si>
  <si>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</si>
  <si>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</si>
  <si>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</si>
  <si>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</si>
  <si>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</si>
  <si>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</si>
  <si>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</si>
  <si>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</si>
  <si>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</si>
  <si>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</si>
  <si>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</si>
  <si>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</si>
  <si>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</si>
  <si>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</si>
  <si>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</si>
  <si>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</si>
  <si>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</si>
  <si>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</si>
  <si>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</si>
  <si>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</si>
  <si>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</si>
  <si>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</si>
  <si>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</si>
  <si>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</si>
  <si>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</si>
  <si>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</si>
  <si>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</si>
  <si>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</si>
  <si>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</si>
  <si>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</si>
  <si>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</si>
  <si>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</si>
  <si>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</si>
  <si>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</si>
  <si>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</si>
  <si>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</si>
  <si>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</si>
  <si>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</si>
  <si>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</si>
  <si>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</si>
  <si>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</si>
  <si>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</si>
  <si>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</si>
  <si>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</si>
  <si>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</si>
  <si>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</si>
  <si>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</si>
  <si>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</si>
  <si>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</si>
  <si>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</si>
  <si>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</si>
  <si>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</si>
  <si>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</si>
  <si>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</si>
  <si>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</si>
  <si>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</si>
  <si>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</si>
  <si>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</si>
  <si>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</si>
  <si>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</si>
  <si>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</si>
  <si>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</si>
  <si>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</si>
  <si>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</si>
  <si>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</si>
  <si>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</si>
  <si>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</si>
  <si>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</si>
  <si>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</si>
  <si>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</si>
  <si>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</si>
  <si>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</si>
  <si>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</si>
  <si>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</si>
  <si>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</si>
  <si>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</si>
  <si>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</si>
  <si>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</si>
  <si>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</si>
  <si>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</si>
  <si>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</si>
  <si>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</si>
  <si>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</si>
  <si>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</si>
  <si>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</si>
  <si>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</si>
  <si>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</si>
  <si>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</si>
  <si>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</si>
  <si>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</si>
  <si>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</si>
  <si>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</si>
  <si>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</si>
  <si>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</si>
  <si>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</si>
  <si>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</si>
  <si>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</si>
  <si>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</si>
  <si>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</si>
  <si>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</si>
  <si>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</si>
  <si>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</si>
  <si>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</si>
  <si>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</si>
  <si>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</si>
  <si>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</si>
  <si>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</si>
  <si>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</si>
  <si>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</si>
  <si>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</si>
  <si>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</si>
  <si>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</si>
  <si>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</si>
  <si>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</si>
  <si>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</si>
  <si>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</si>
  <si>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</si>
  <si>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</si>
  <si>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</si>
  <si>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</si>
  <si>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</si>
  <si>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</si>
  <si>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</si>
  <si>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</si>
  <si>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</si>
  <si>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</si>
  <si>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</si>
  <si>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</si>
  <si>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</si>
  <si>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</si>
  <si>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</si>
  <si>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</si>
  <si>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</si>
  <si>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</si>
  <si>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</si>
  <si>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</si>
  <si>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</si>
  <si>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</si>
  <si>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</si>
  <si>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</si>
  <si>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</si>
  <si>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</si>
  <si>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</si>
  <si>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</si>
  <si>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</si>
  <si>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</si>
  <si>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</si>
  <si>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</si>
  <si>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</si>
  <si>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</si>
  <si>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</si>
  <si>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</si>
  <si>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</si>
  <si>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</si>
  <si>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</si>
  <si>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</si>
  <si>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</si>
  <si>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</si>
  <si>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</si>
  <si>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</si>
  <si>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</si>
  <si>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</si>
  <si>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</si>
  <si>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</si>
  <si>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</si>
  <si>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</si>
  <si>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</si>
  <si>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</si>
  <si>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</si>
  <si>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</si>
  <si>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</si>
  <si>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</si>
  <si>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</si>
  <si>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</si>
  <si>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</si>
  <si>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</si>
  <si>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</si>
  <si>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</si>
  <si>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</si>
  <si>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</si>
  <si>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</si>
  <si>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</si>
  <si>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</si>
  <si>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</si>
  <si>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</si>
  <si>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</si>
  <si>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</si>
  <si>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</si>
  <si>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</si>
  <si>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</si>
  <si>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</si>
  <si>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</si>
  <si>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</si>
  <si>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</si>
  <si>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</si>
  <si>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</si>
  <si>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</si>
  <si>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</si>
  <si>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</si>
  <si>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</si>
  <si>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</si>
  <si>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</si>
  <si>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</si>
  <si>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</si>
  <si>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</si>
  <si>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</si>
  <si>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</si>
  <si>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</si>
  <si>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</si>
  <si>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</si>
  <si>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</si>
  <si>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</si>
  <si>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</si>
  <si>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</si>
  <si>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</si>
  <si>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</si>
  <si>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</si>
  <si>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</si>
  <si>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</si>
  <si>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</si>
  <si>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</si>
  <si>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</si>
  <si>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</si>
  <si>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</si>
  <si>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</si>
  <si>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</si>
  <si>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</si>
  <si>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</si>
  <si>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</si>
  <si>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</si>
  <si>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</si>
  <si>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</si>
  <si>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</si>
  <si>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</si>
  <si>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</si>
  <si>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</si>
  <si>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</si>
  <si>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</si>
  <si>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</si>
  <si>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</si>
  <si>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</si>
  <si>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</si>
  <si>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</si>
  <si>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</si>
  <si>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</si>
  <si>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</si>
  <si>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</si>
  <si>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</si>
  <si>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</si>
  <si>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</si>
  <si>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</si>
  <si>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</si>
  <si>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</si>
  <si>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</si>
  <si>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</si>
  <si>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</si>
  <si>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</si>
  <si>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</si>
  <si>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</si>
  <si>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</si>
  <si>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</si>
  <si>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</si>
  <si>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</si>
  <si>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</si>
  <si>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</si>
  <si>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</si>
  <si>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</si>
  <si>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</si>
  <si>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</si>
  <si>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</si>
  <si>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</si>
  <si>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</si>
  <si>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</si>
  <si>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</si>
  <si>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</si>
  <si>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</si>
  <si>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</si>
  <si>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</si>
  <si>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</si>
  <si>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</si>
  <si>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</si>
  <si>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</si>
  <si>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</si>
  <si>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</si>
  <si>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</si>
  <si>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</si>
  <si>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</si>
  <si>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</si>
  <si>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</si>
  <si>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</si>
  <si>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</si>
  <si>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</si>
  <si>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</si>
  <si>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</si>
  <si>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</si>
  <si>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</si>
  <si>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</si>
  <si>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</si>
  <si>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</si>
  <si>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</si>
  <si>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</si>
  <si>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</si>
  <si>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</si>
  <si>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</si>
  <si>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</si>
  <si>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</si>
  <si>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</si>
  <si>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</si>
  <si>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</si>
  <si>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</si>
  <si>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</si>
  <si>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</si>
  <si>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</si>
  <si>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</si>
  <si>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</si>
  <si>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</si>
  <si>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</si>
  <si>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</si>
  <si>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</si>
  <si>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</si>
  <si>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</si>
  <si>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</si>
  <si>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</si>
  <si>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</si>
  <si>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</si>
  <si>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</si>
  <si>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</si>
  <si>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</si>
  <si>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</si>
  <si>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</si>
  <si>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</si>
  <si>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</si>
  <si>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</si>
  <si>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</si>
  <si>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</si>
  <si>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</si>
  <si>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</si>
  <si>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</si>
  <si>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</si>
  <si>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</si>
  <si>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</si>
  <si>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</si>
  <si>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</si>
  <si>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</si>
  <si>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</si>
  <si>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</si>
  <si>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</si>
  <si>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</si>
  <si>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</si>
  <si>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</si>
  <si>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</si>
  <si>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</si>
  <si>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</si>
  <si>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</si>
  <si>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</si>
  <si>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</si>
  <si>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</si>
  <si>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</si>
  <si>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</si>
  <si>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</si>
  <si>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</si>
  <si>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</si>
  <si>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</si>
  <si>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</si>
  <si>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</si>
  <si>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</si>
  <si>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</si>
  <si>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</si>
  <si>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</si>
  <si>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</si>
  <si>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</si>
  <si>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</si>
  <si>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</si>
  <si>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</si>
  <si>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</si>
  <si>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</si>
  <si>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</si>
  <si>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</si>
  <si>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</si>
  <si>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</si>
  <si>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</si>
  <si>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</si>
  <si>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</si>
  <si>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</si>
  <si>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</si>
  <si>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</si>
  <si>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</si>
  <si>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</si>
  <si>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</si>
  <si>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</si>
  <si>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</si>
  <si>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</si>
  <si>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</si>
  <si>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</si>
  <si>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</si>
  <si>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</si>
  <si>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</si>
  <si>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</si>
  <si>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</si>
  <si>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</si>
  <si>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</si>
  <si>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</si>
  <si>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</si>
  <si>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</si>
  <si>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</si>
  <si>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</si>
  <si>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</si>
  <si>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</si>
  <si>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</si>
  <si>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</si>
  <si>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</si>
  <si>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</si>
  <si>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</si>
  <si>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</si>
  <si>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</si>
  <si>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</si>
  <si>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</si>
  <si>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</si>
  <si>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</si>
  <si>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</si>
  <si>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</si>
  <si>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</si>
  <si>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</si>
  <si>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</si>
  <si>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</si>
  <si>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</si>
  <si>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</si>
  <si>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</si>
  <si>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</si>
  <si>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</si>
  <si>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</si>
  <si>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</si>
  <si>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</si>
  <si>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</si>
  <si>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</si>
  <si>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</si>
  <si>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</si>
  <si>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</si>
  <si>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</si>
  <si>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</si>
  <si>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</si>
  <si>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</si>
  <si>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</si>
  <si>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</si>
  <si>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</si>
  <si>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</si>
  <si>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</si>
  <si>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</si>
  <si>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</si>
  <si>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</si>
  <si>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</si>
  <si>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</si>
  <si>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</si>
  <si>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</si>
  <si>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</si>
  <si>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</si>
  <si>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</si>
  <si>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</si>
  <si>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</si>
  <si>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</si>
  <si>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</si>
  <si>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</si>
  <si>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</si>
  <si>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</si>
  <si>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</si>
  <si>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</si>
  <si>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</si>
  <si>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</si>
  <si>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</si>
  <si>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</si>
  <si>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</si>
  <si>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</si>
  <si>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</si>
  <si>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</si>
  <si>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</si>
  <si>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</si>
  <si>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</si>
  <si>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</si>
  <si>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</si>
  <si>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</si>
  <si>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</si>
  <si>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</si>
  <si>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</si>
  <si>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</si>
  <si>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</si>
  <si>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</si>
  <si>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</si>
  <si>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</si>
  <si>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</si>
  <si>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</si>
  <si>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</si>
  <si>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</si>
  <si>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</si>
  <si>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</si>
  <si>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</si>
  <si>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</si>
  <si>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</si>
  <si>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</si>
  <si>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</si>
  <si>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</si>
  <si>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</si>
  <si>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</si>
  <si>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</si>
  <si>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</si>
  <si>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</si>
  <si>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</si>
  <si>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</si>
  <si>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</si>
  <si>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</si>
  <si>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</si>
  <si>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</si>
  <si>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</si>
  <si>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</si>
  <si>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</si>
  <si>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</si>
  <si>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</si>
  <si>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</si>
  <si>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</si>
  <si>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</si>
  <si>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</si>
  <si>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</si>
  <si>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</si>
  <si>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</si>
  <si>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</si>
  <si>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</si>
  <si>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</si>
  <si>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</si>
  <si>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</si>
  <si>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</si>
  <si>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</si>
  <si>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</si>
  <si>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</si>
  <si>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</si>
  <si>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</si>
  <si>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</si>
  <si>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</si>
  <si>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</si>
  <si>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</si>
  <si>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</si>
  <si>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</si>
  <si>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</si>
  <si>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</si>
  <si>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</si>
  <si>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</si>
  <si>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</si>
  <si>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</si>
  <si>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</si>
  <si>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</si>
  <si>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</si>
  <si>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</si>
  <si>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</si>
  <si>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</si>
  <si>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</si>
  <si>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</si>
  <si>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</si>
  <si>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</si>
  <si>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</si>
  <si>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</si>
  <si>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</si>
  <si>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</si>
  <si>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</si>
  <si>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</si>
  <si>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</si>
  <si>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</si>
  <si>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</si>
  <si>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</si>
  <si>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</si>
  <si>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</si>
  <si>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</si>
  <si>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</si>
  <si>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</si>
  <si>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</si>
  <si>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</si>
  <si>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</si>
  <si>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</si>
  <si>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</si>
  <si>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</si>
  <si>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</si>
  <si>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</si>
  <si>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</si>
  <si>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</si>
  <si>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</si>
  <si>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</si>
  <si>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</si>
  <si>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</si>
  <si>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</si>
  <si>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</si>
  <si>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</si>
  <si>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</si>
  <si>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</si>
  <si>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</si>
  <si>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</si>
  <si>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</si>
  <si>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</si>
  <si>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</si>
  <si>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</si>
  <si>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</si>
  <si>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</si>
  <si>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</si>
  <si>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</si>
  <si>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</si>
  <si>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</si>
  <si>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</si>
  <si>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</si>
  <si>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</si>
  <si>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</si>
  <si>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</si>
  <si>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</si>
  <si>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</si>
  <si>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</si>
  <si>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</si>
  <si>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</si>
  <si>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</si>
  <si>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</si>
  <si>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</si>
  <si>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</si>
  <si>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</si>
  <si>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</si>
  <si>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</si>
  <si>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</si>
  <si>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</si>
  <si>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</si>
  <si>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</si>
  <si>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</si>
  <si>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</si>
  <si>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</si>
  <si>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</si>
  <si>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</si>
  <si>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</si>
  <si>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</si>
  <si>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</si>
  <si>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</si>
  <si>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</si>
  <si>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</si>
  <si>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</si>
  <si>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</si>
  <si>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</si>
  <si>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</si>
  <si>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</si>
  <si>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</si>
  <si>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</si>
  <si>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</si>
  <si>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</si>
  <si>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</si>
  <si>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</si>
  <si>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</si>
  <si>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</si>
  <si>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</si>
  <si>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</si>
  <si>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</si>
  <si>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</si>
  <si>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</si>
  <si>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</si>
  <si>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</si>
  <si>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</si>
  <si>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</si>
  <si>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</si>
  <si>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</si>
  <si>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</si>
  <si>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</si>
  <si>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</si>
  <si>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</si>
  <si>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</si>
  <si>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</si>
  <si>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</si>
  <si>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</si>
  <si>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</si>
  <si>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</si>
  <si>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</si>
  <si>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</si>
  <si>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</si>
  <si>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</si>
  <si>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</si>
  <si>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</si>
  <si>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</si>
  <si>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</si>
  <si>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</si>
  <si>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</si>
  <si>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</si>
  <si>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</si>
  <si>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</si>
  <si>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</si>
  <si>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</si>
  <si>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</si>
  <si>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</si>
  <si>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</si>
  <si>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</si>
  <si>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</si>
  <si>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</si>
  <si>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</si>
  <si>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</si>
  <si>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</si>
  <si>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</si>
  <si>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</si>
  <si>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</si>
  <si>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</si>
  <si>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</si>
  <si>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</si>
  <si>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</si>
  <si>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</si>
  <si>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</si>
  <si>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</si>
  <si>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</si>
  <si>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</si>
  <si>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</si>
  <si>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</si>
  <si>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</si>
  <si>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</si>
  <si>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</si>
  <si>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</si>
  <si>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</si>
  <si>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</si>
  <si>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</si>
  <si>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</si>
  <si>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</si>
  <si>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</si>
  <si>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</si>
  <si>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</si>
  <si>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</si>
  <si>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</si>
  <si>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</si>
  <si>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</si>
  <si>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</si>
  <si>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</si>
  <si>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</si>
  <si>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</si>
  <si>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</si>
  <si>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</si>
  <si>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</si>
  <si>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</si>
  <si>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</si>
  <si>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</si>
  <si>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</si>
  <si>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</si>
  <si>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</si>
  <si>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</si>
  <si>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</si>
  <si>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</si>
  <si>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</si>
  <si>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</si>
  <si>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</si>
  <si>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</si>
  <si>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</si>
  <si>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</si>
  <si>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</si>
  <si>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</si>
  <si>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</si>
  <si>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</si>
  <si>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</si>
  <si>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</si>
  <si>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</si>
  <si>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</si>
  <si>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</si>
  <si>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</si>
  <si>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</si>
  <si>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</si>
  <si>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</si>
  <si>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</si>
  <si>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</si>
  <si>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</si>
  <si>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</si>
  <si>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</si>
  <si>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</si>
  <si>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</si>
  <si>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</si>
  <si>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</si>
  <si>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</si>
  <si>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</si>
  <si>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</si>
  <si>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</si>
  <si>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</si>
  <si>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</si>
  <si>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</si>
  <si>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</si>
  <si>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</si>
  <si>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</si>
  <si>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</si>
  <si>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</si>
  <si>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</si>
  <si>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</si>
  <si>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</si>
  <si>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</si>
  <si>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</si>
  <si>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</si>
  <si>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</si>
  <si>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</si>
  <si>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</si>
  <si>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</si>
  <si>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</si>
  <si>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</si>
  <si>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</si>
  <si>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</si>
  <si>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</si>
  <si>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</si>
  <si>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</si>
  <si>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</si>
  <si>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</si>
  <si>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</si>
  <si>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</si>
  <si>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</si>
  <si>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</si>
  <si>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</si>
  <si>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</si>
  <si>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</si>
  <si>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</si>
  <si>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</si>
  <si>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</si>
  <si>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</si>
  <si>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</si>
  <si>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</si>
  <si>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</si>
  <si>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</si>
  <si>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</si>
  <si>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</si>
  <si>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</si>
  <si>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</si>
  <si>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</si>
  <si>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</si>
  <si>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</si>
  <si>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</si>
  <si>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</si>
  <si>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</si>
  <si>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</si>
  <si>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</si>
  <si>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</si>
  <si>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</si>
  <si>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</si>
  <si>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</si>
  <si>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</si>
  <si>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</si>
  <si>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</si>
  <si>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</si>
  <si>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</si>
  <si>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</si>
  <si>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</si>
  <si>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</si>
  <si>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</si>
  <si>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</si>
  <si>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</si>
  <si>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</si>
  <si>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</si>
  <si>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</si>
  <si>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</si>
  <si>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</si>
  <si>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</si>
  <si>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</si>
  <si>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</si>
  <si>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</si>
  <si>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</si>
  <si>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</si>
  <si>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</si>
  <si>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</si>
  <si>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</si>
  <si>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</si>
  <si>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</si>
  <si>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</si>
  <si>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</si>
  <si>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</si>
  <si>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</si>
  <si>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</si>
  <si>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</si>
  <si>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</si>
  <si>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</si>
  <si>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</si>
  <si>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</si>
  <si>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</si>
  <si>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</si>
  <si>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</si>
  <si>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</si>
  <si>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</si>
  <si>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</si>
  <si>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</si>
  <si>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</si>
  <si>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</si>
  <si>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</si>
  <si>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</si>
  <si>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</si>
  <si>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</si>
  <si>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</si>
  <si>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</si>
  <si>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</si>
  <si>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</si>
  <si>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</si>
  <si>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</si>
  <si>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</si>
  <si>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</si>
  <si>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</si>
  <si>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</si>
  <si>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</si>
  <si>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</si>
  <si>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</si>
  <si>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</si>
  <si>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</si>
  <si>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</si>
  <si>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</si>
  <si>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</si>
  <si>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</si>
  <si>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</si>
  <si>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</si>
  <si>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</si>
  <si>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</si>
  <si>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</si>
  <si>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</si>
  <si>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</si>
  <si>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</si>
  <si>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</si>
  <si>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</si>
  <si>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</si>
  <si>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</si>
  <si>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</si>
  <si>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</si>
  <si>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</si>
  <si>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</si>
  <si>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</si>
  <si>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</si>
  <si>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</si>
  <si>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</si>
  <si>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</si>
  <si>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</si>
  <si>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</si>
  <si>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</si>
  <si>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</si>
  <si>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</si>
  <si>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</si>
  <si>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</si>
  <si>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</si>
  <si>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</si>
  <si>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</si>
  <si>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</si>
  <si>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</si>
  <si>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</si>
  <si>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</si>
  <si>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</si>
  <si>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</si>
  <si>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</si>
  <si>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</si>
  <si>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</si>
  <si>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</si>
  <si>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</si>
  <si>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</si>
  <si>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</si>
  <si>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</si>
  <si>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</si>
  <si>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</si>
  <si>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</si>
  <si>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</si>
  <si>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</si>
  <si>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</si>
  <si>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</si>
  <si>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</si>
  <si>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</si>
  <si>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</si>
  <si>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</si>
  <si>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</si>
  <si>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</si>
  <si>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</si>
  <si>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</si>
  <si>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</si>
  <si>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</si>
  <si>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</si>
  <si>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</si>
  <si>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</si>
  <si>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</si>
  <si>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</si>
  <si>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</si>
  <si>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</si>
  <si>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</si>
  <si>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</si>
  <si>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</si>
  <si>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</si>
  <si>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</si>
  <si>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</si>
  <si>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</si>
  <si>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</si>
  <si>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</si>
  <si>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</si>
  <si>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</si>
  <si>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</si>
  <si>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</si>
  <si>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</si>
  <si>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</si>
  <si>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</si>
  <si>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</si>
  <si>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</si>
  <si>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</si>
  <si>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</si>
  <si>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</si>
  <si>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</si>
  <si>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</si>
  <si>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</si>
  <si>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</si>
  <si>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</si>
  <si>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</si>
  <si>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</si>
  <si>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</si>
  <si>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</si>
  <si>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</si>
  <si>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</si>
  <si>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</si>
  <si>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</si>
  <si>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</si>
  <si>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</si>
  <si>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</si>
  <si>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</si>
  <si>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</si>
  <si>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</si>
  <si>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</si>
  <si>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</si>
  <si>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</si>
  <si>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</si>
  <si>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</si>
  <si>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</si>
  <si>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</si>
  <si>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</si>
  <si>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</si>
  <si>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</si>
  <si>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</si>
  <si>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</si>
  <si>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</si>
  <si>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</si>
  <si>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</si>
  <si>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</si>
  <si>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</si>
  <si>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</si>
  <si>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</si>
  <si>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</si>
  <si>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</si>
  <si>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</si>
  <si>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</si>
  <si>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</si>
  <si>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</si>
  <si>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</si>
  <si>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</si>
  <si>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</si>
  <si>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</si>
  <si>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</si>
  <si>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</si>
  <si>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</si>
  <si>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</si>
  <si>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</si>
  <si>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</si>
  <si>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</si>
  <si>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</si>
  <si>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</si>
  <si>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</si>
  <si>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</si>
  <si>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</si>
  <si>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</si>
  <si>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</si>
  <si>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</si>
  <si>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</si>
  <si>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</si>
  <si>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</si>
  <si>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</si>
  <si>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</si>
  <si>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</si>
  <si>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</si>
  <si>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</si>
  <si>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</si>
  <si>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</si>
  <si>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</si>
  <si>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</si>
  <si>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</si>
  <si>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</si>
  <si>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</si>
  <si>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</si>
  <si>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</si>
  <si>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</si>
  <si>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</si>
  <si>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</si>
  <si>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</si>
  <si>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</si>
  <si>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</si>
  <si>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</si>
  <si>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</si>
  <si>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</si>
  <si>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</si>
  <si>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</si>
  <si>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</si>
  <si>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</si>
  <si>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</si>
  <si>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</si>
  <si>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</si>
  <si>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</si>
  <si>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</si>
  <si>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</si>
  <si>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</si>
  <si>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</si>
  <si>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</si>
  <si>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</si>
  <si>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</si>
  <si>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</si>
  <si>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</si>
  <si>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</si>
  <si>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</si>
  <si>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</si>
  <si>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</si>
  <si>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</si>
  <si>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</si>
  <si>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</si>
  <si>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</si>
  <si>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</si>
  <si>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</si>
  <si>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</si>
  <si>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</si>
  <si>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</si>
  <si>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</si>
  <si>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</si>
  <si>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</si>
  <si>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</si>
  <si>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</si>
  <si>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</si>
  <si>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</si>
  <si>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</si>
  <si>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</si>
  <si>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</si>
  <si>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</si>
  <si>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</si>
  <si>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</si>
  <si>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</si>
  <si>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</si>
  <si>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</si>
  <si>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</si>
  <si>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</si>
  <si>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</si>
  <si>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</si>
  <si>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</si>
  <si>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</si>
  <si>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</si>
  <si>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</si>
  <si>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</si>
  <si>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</si>
  <si>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</si>
  <si>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</si>
  <si>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</si>
  <si>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</si>
  <si>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</si>
  <si>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</si>
  <si>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</si>
  <si>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</si>
  <si>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</si>
  <si>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</si>
  <si>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</si>
  <si>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</si>
  <si>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</si>
  <si>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</si>
  <si>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</si>
  <si>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</si>
  <si>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</si>
  <si>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</si>
  <si>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</si>
  <si>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</si>
  <si>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</si>
  <si>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</si>
  <si>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</si>
  <si>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</si>
  <si>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</si>
  <si>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</si>
  <si>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</si>
  <si>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</si>
  <si>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</si>
  <si>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</si>
  <si>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</si>
  <si>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</si>
  <si>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</si>
  <si>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</si>
  <si>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</si>
  <si>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</si>
  <si>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</si>
  <si>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</si>
  <si>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</si>
  <si>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</si>
  <si>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</si>
  <si>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</si>
  <si>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</si>
  <si>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</si>
  <si>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</si>
  <si>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</si>
  <si>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</si>
  <si>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</si>
  <si>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</si>
  <si>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</si>
  <si>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</si>
  <si>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</si>
  <si>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</si>
  <si>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</si>
  <si>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</si>
  <si>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</si>
  <si>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</si>
  <si>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</si>
  <si>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</si>
  <si>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</si>
  <si>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</si>
  <si>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</si>
  <si>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</si>
  <si>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</si>
  <si>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</si>
  <si>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</si>
  <si>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</si>
  <si>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</si>
  <si>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</si>
  <si>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</si>
  <si>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</si>
  <si>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</si>
  <si>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</si>
  <si>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</si>
  <si>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</si>
  <si>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</si>
  <si>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</si>
  <si>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</si>
  <si>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</si>
  <si>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</si>
  <si>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</si>
  <si>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</si>
  <si>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</si>
  <si>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</si>
  <si>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</si>
  <si>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</si>
  <si>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</si>
  <si>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</si>
  <si>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</si>
  <si>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</si>
  <si>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</si>
  <si>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</si>
  <si>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</si>
  <si>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</si>
  <si>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</si>
  <si>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</si>
  <si>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</si>
  <si>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</si>
  <si>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</si>
  <si>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</si>
  <si>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</si>
  <si>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</si>
  <si>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</si>
  <si>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</si>
  <si>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</si>
  <si>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</si>
  <si>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</si>
  <si>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</si>
  <si>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</si>
  <si>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</si>
  <si>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</si>
  <si>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</si>
  <si>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</si>
  <si>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</si>
  <si>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</si>
  <si>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</si>
  <si>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</si>
  <si>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</si>
  <si>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</si>
  <si>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</si>
  <si>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</si>
  <si>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</si>
  <si>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</si>
  <si>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</si>
  <si>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</si>
  <si>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</si>
  <si>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</si>
  <si>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</si>
  <si>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</si>
  <si>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</si>
  <si>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</si>
  <si>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</si>
  <si>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</si>
  <si>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</si>
  <si>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</si>
  <si>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</si>
  <si>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</si>
  <si>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</si>
  <si>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</si>
  <si>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</si>
  <si>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</si>
  <si>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</si>
  <si>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</si>
  <si>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</si>
  <si>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</si>
  <si>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</si>
  <si>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</si>
  <si>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</si>
  <si>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</si>
  <si>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</si>
  <si>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</si>
  <si>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</si>
  <si>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</si>
  <si>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</si>
  <si>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</si>
  <si>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</si>
  <si>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</si>
  <si>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</si>
  <si>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</si>
  <si>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</si>
  <si>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</si>
  <si>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</si>
  <si>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</si>
  <si>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</si>
  <si>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</si>
  <si>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</si>
  <si>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</si>
  <si>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</si>
  <si>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</si>
  <si>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</si>
  <si>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</si>
  <si>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</si>
  <si>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</si>
  <si>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</si>
  <si>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</si>
  <si>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</si>
  <si>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</si>
  <si>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</si>
  <si>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</si>
  <si>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</si>
  <si>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</si>
  <si>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</si>
  <si>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</si>
  <si>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</si>
  <si>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</si>
  <si>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</si>
  <si>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</si>
  <si>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</si>
  <si>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</si>
  <si>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</si>
  <si>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</si>
  <si>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</si>
  <si>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</si>
  <si>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</si>
  <si>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</si>
  <si>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</si>
  <si>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</si>
  <si>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</si>
  <si>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</si>
  <si>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</si>
  <si>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</si>
  <si>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</si>
  <si>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</si>
  <si>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</si>
  <si>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</si>
  <si>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</si>
  <si>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</si>
  <si>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</si>
  <si>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</si>
  <si>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</si>
  <si>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</si>
  <si>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</si>
  <si>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</si>
  <si>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</si>
  <si>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</si>
  <si>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</si>
  <si>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</si>
  <si>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</si>
  <si>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</si>
  <si>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</si>
  <si>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</si>
  <si>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</si>
  <si>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</si>
  <si>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</si>
  <si>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</si>
  <si>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</si>
  <si>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</si>
  <si>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</si>
  <si>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</si>
  <si>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</si>
  <si>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</si>
  <si>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</si>
  <si>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</si>
  <si>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</si>
  <si>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</si>
  <si>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</si>
  <si>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</si>
  <si>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</si>
  <si>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</si>
  <si>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</si>
  <si>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</si>
  <si>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</si>
  <si>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</si>
  <si>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</si>
  <si>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</si>
  <si>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</si>
  <si>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</si>
  <si>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</si>
  <si>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</si>
  <si>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</si>
  <si>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</si>
  <si>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</si>
  <si>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</si>
  <si>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</si>
  <si>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</si>
  <si>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</si>
  <si>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</si>
  <si>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</si>
  <si>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</si>
  <si>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</si>
  <si>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</si>
  <si>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</si>
  <si>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</si>
  <si>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</si>
  <si>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</si>
  <si>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</si>
  <si>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</si>
  <si>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</si>
  <si>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</si>
  <si>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</si>
  <si>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</si>
  <si>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</si>
  <si>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</si>
  <si>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</si>
  <si>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</si>
  <si>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</si>
  <si>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</si>
  <si>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</si>
  <si>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</si>
  <si>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</si>
  <si>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</si>
  <si>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</si>
  <si>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</si>
  <si>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</si>
  <si>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</si>
  <si>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</si>
  <si>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</si>
  <si>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</si>
  <si>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</si>
  <si>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</si>
  <si>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</si>
  <si>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</si>
  <si>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</si>
  <si>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</si>
  <si>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</si>
  <si>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</si>
  <si>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</si>
  <si>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</si>
  <si>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</si>
  <si>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</si>
  <si>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</si>
  <si>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</si>
  <si>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</si>
  <si>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</si>
  <si>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</si>
  <si>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</si>
  <si>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</si>
  <si>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</si>
  <si>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</si>
  <si>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</si>
  <si>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</si>
  <si>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</si>
  <si>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</si>
  <si>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</si>
  <si>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</si>
  <si>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</si>
  <si>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</si>
  <si>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</si>
  <si>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</si>
  <si>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</si>
  <si>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</si>
  <si>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</si>
  <si>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</si>
  <si>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</si>
  <si>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</si>
  <si>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</si>
  <si>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</si>
  <si>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</si>
  <si>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</si>
  <si>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</si>
  <si>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</si>
  <si>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</si>
  <si>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</si>
  <si>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</si>
  <si>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</si>
  <si>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</si>
  <si>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</si>
  <si>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</si>
  <si>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</si>
  <si>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</si>
  <si>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</si>
  <si>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</si>
  <si>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</si>
  <si>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</si>
  <si>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</si>
  <si>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</si>
  <si>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</si>
  <si>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</si>
  <si>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</si>
  <si>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</si>
  <si>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</si>
  <si>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</si>
  <si>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</si>
  <si>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</si>
  <si>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</si>
  <si>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</si>
  <si>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</si>
  <si>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</si>
  <si>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</si>
  <si>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</si>
  <si>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</si>
  <si>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</si>
  <si>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</si>
  <si>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</si>
  <si>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</si>
  <si>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</si>
  <si>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</si>
  <si>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</si>
  <si>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</si>
  <si>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</si>
  <si>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</si>
  <si>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</si>
  <si>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</si>
  <si>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</si>
  <si>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</si>
  <si>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</si>
  <si>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</si>
  <si>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</si>
  <si>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</si>
  <si>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</si>
  <si>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</si>
  <si>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</si>
  <si>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</si>
  <si>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</si>
  <si>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</si>
  <si>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</si>
  <si>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</si>
  <si>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</si>
  <si>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</si>
  <si>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</si>
  <si>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</si>
  <si>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</si>
  <si>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</si>
  <si>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</si>
  <si>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</si>
  <si>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</si>
  <si>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</si>
  <si>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</si>
  <si>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</si>
  <si>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</si>
  <si>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</si>
  <si>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</si>
  <si>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</si>
  <si>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</si>
  <si>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</si>
  <si>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</si>
  <si>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</si>
  <si>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</si>
  <si>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</si>
  <si>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</si>
  <si>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</si>
  <si>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</si>
  <si>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</si>
  <si>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</si>
  <si>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</si>
  <si>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</si>
  <si>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</si>
  <si>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</si>
  <si>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</si>
  <si>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</si>
  <si>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</si>
  <si>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</si>
  <si>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</si>
  <si>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</si>
  <si>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</si>
  <si>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</si>
  <si>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</si>
  <si>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</si>
  <si>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</si>
  <si>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</si>
  <si>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</si>
  <si>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</si>
  <si>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</si>
  <si>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</si>
  <si>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</si>
  <si>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</si>
  <si>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</si>
  <si>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</si>
  <si>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</si>
  <si>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</si>
  <si>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</si>
  <si>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</si>
  <si>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</si>
  <si>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</si>
  <si>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</si>
  <si>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</si>
  <si>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</si>
  <si>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</si>
  <si>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</si>
  <si>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</si>
  <si>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</si>
  <si>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</si>
  <si>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</si>
  <si>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</si>
  <si>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</si>
  <si>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</si>
  <si>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</si>
  <si>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</si>
  <si>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</si>
  <si>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</si>
  <si>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</si>
  <si>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</si>
  <si>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</si>
  <si>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</si>
  <si>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</si>
  <si>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</si>
  <si>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</si>
  <si>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</si>
  <si>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</si>
  <si>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</si>
  <si>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</si>
  <si>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</si>
  <si>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</si>
  <si>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</si>
  <si>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</si>
  <si>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</si>
  <si>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</si>
  <si>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</si>
  <si>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</si>
  <si>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</si>
  <si>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</si>
  <si>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</si>
  <si>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</si>
  <si>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</si>
  <si>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</si>
  <si>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</si>
  <si>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</si>
  <si>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</si>
  <si>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</si>
  <si>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</si>
  <si>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</si>
  <si>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</si>
  <si>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</si>
  <si>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</si>
  <si>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</si>
  <si>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</si>
  <si>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</si>
  <si>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</si>
  <si>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</si>
  <si>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</si>
  <si>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</si>
  <si>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</si>
  <si>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</si>
  <si>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</si>
  <si>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</si>
  <si>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</si>
  <si>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</si>
  <si>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</si>
  <si>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</si>
  <si>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</si>
  <si>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</si>
  <si>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</si>
  <si>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</si>
  <si>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</si>
  <si>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</si>
  <si>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</si>
  <si>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</si>
  <si>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</si>
  <si>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</si>
  <si>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</si>
  <si>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</si>
  <si>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</si>
  <si>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</si>
  <si>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</si>
  <si>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</si>
  <si>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</si>
  <si>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</si>
  <si>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</si>
  <si>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</si>
  <si>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</si>
  <si>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</si>
  <si>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</si>
  <si>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</si>
  <si>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</si>
  <si>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</si>
  <si>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</si>
  <si>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</si>
  <si>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</si>
  <si>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</si>
  <si>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</si>
  <si>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</si>
  <si>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</si>
  <si>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</si>
  <si>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</si>
  <si>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</si>
  <si>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</si>
  <si>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</si>
  <si>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</si>
  <si>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</si>
  <si>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</si>
  <si>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</si>
  <si>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</si>
  <si>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</si>
  <si>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</si>
  <si>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</si>
  <si>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</si>
  <si>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</si>
  <si>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</si>
  <si>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</si>
  <si>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</si>
  <si>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</si>
  <si>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</si>
  <si>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</si>
  <si>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</si>
  <si>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</si>
  <si>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</si>
  <si>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</si>
  <si>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</si>
  <si>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</si>
  <si>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</si>
  <si>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</si>
  <si>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</si>
  <si>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</si>
  <si>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</si>
  <si>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</si>
  <si>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</si>
  <si>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</si>
  <si>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</si>
  <si>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</si>
  <si>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</si>
  <si>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</si>
  <si>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</si>
  <si>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</si>
  <si>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</si>
  <si>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</si>
  <si>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</si>
  <si>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</si>
  <si>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</si>
  <si>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</si>
  <si>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</si>
  <si>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</si>
  <si>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</si>
  <si>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</si>
  <si>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</si>
  <si>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</si>
  <si>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</si>
  <si>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</si>
  <si>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</si>
  <si>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</si>
  <si>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</si>
  <si>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</si>
  <si>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</si>
  <si>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</si>
  <si>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</si>
  <si>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</si>
  <si>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</si>
  <si>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</si>
  <si>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</si>
  <si>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</si>
  <si>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</si>
  <si>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</si>
  <si>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</si>
  <si>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</si>
  <si>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</si>
  <si>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</si>
  <si>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</si>
  <si>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</si>
  <si>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</si>
  <si>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</si>
  <si>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</si>
  <si>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</si>
  <si>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</si>
  <si>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</si>
  <si>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</si>
  <si>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</si>
  <si>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</si>
  <si>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</si>
  <si>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</si>
  <si>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</si>
  <si>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</si>
  <si>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</si>
  <si>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</si>
  <si>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</si>
  <si>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</si>
  <si>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</si>
  <si>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</si>
  <si>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</si>
  <si>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</si>
  <si>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</si>
  <si>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</si>
  <si>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</si>
  <si>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</si>
  <si>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</si>
  <si>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</si>
  <si>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</si>
  <si>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</si>
  <si>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</si>
  <si>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</si>
  <si>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</si>
  <si>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</si>
  <si>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</si>
  <si>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</si>
  <si>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</si>
  <si>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</si>
  <si>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</si>
  <si>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</si>
  <si>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</si>
  <si>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</si>
  <si>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</si>
  <si>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</si>
  <si>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</si>
  <si>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</si>
  <si>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</si>
  <si>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</si>
  <si>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</si>
  <si>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</si>
  <si>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</si>
  <si>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</si>
  <si>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</si>
  <si>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</si>
  <si>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</si>
  <si>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</si>
  <si>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</si>
  <si>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</si>
  <si>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</si>
  <si>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</si>
  <si>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</si>
  <si>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</si>
  <si>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</si>
  <si>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</si>
  <si>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</si>
  <si>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</si>
  <si>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</si>
  <si>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</si>
  <si>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</si>
  <si>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</si>
  <si>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</si>
  <si>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</si>
  <si>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</si>
  <si>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</si>
  <si>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</si>
  <si>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</si>
  <si>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</si>
  <si>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</si>
  <si>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</si>
  <si>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</si>
  <si>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</si>
  <si>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</si>
  <si>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</si>
  <si>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</si>
  <si>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</si>
  <si>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</si>
  <si>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</si>
  <si>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</si>
  <si>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</si>
  <si>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</si>
  <si>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</si>
  <si>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</si>
  <si>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</si>
  <si>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</si>
  <si>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</si>
  <si>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</si>
  <si>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</si>
  <si>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</si>
  <si>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</si>
  <si>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</si>
  <si>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</si>
  <si>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</si>
  <si>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</si>
  <si>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</si>
  <si>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</si>
  <si>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</si>
  <si>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</si>
  <si>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</si>
  <si>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</si>
  <si>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</si>
  <si>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</si>
  <si>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</si>
  <si>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</si>
  <si>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</si>
  <si>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</si>
  <si>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</si>
  <si>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</si>
  <si>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</si>
  <si>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</si>
  <si>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</si>
  <si>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</si>
  <si>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</si>
  <si>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</si>
  <si>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</si>
  <si>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</si>
  <si>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</si>
  <si>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</si>
  <si>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</si>
  <si>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</si>
  <si>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</si>
  <si>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</si>
  <si>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</si>
  <si>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</si>
  <si>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</si>
  <si>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</si>
  <si>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</si>
  <si>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</si>
  <si>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</si>
  <si>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</si>
  <si>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</si>
  <si>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</si>
  <si>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</si>
  <si>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</si>
  <si>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</si>
  <si>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</si>
  <si>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</si>
  <si>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</si>
  <si>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</si>
  <si>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</si>
  <si>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</si>
  <si>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</si>
  <si>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</si>
  <si>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</si>
  <si>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</si>
  <si>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</si>
  <si>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</si>
  <si>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</si>
  <si>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</si>
  <si>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</si>
  <si>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</si>
  <si>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</si>
  <si>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</si>
  <si>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</si>
  <si>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</si>
  <si>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</si>
  <si>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</si>
  <si>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</si>
  <si>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</si>
  <si>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</si>
  <si>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</si>
  <si>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</si>
  <si>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</si>
  <si>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</si>
  <si>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</si>
  <si>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</si>
  <si>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</si>
  <si>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</si>
  <si>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</si>
  <si>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</si>
  <si>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</si>
  <si>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</si>
  <si>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</si>
  <si>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</si>
  <si>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</si>
  <si>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</si>
  <si>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</si>
  <si>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</si>
  <si>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</si>
  <si>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</si>
  <si>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</si>
  <si>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</si>
  <si>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</si>
  <si>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</si>
  <si>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</si>
  <si>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</si>
  <si>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</si>
  <si>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</si>
  <si>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</si>
  <si>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</si>
  <si>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</si>
  <si>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</si>
  <si>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</si>
  <si>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</si>
  <si>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</si>
  <si>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</si>
  <si>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</si>
  <si>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</si>
  <si>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</si>
  <si>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</si>
  <si>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</si>
  <si>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</si>
  <si>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</si>
  <si>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</si>
  <si>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</si>
  <si>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</si>
  <si>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</si>
  <si>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</si>
  <si>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</si>
  <si>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</si>
  <si>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</si>
  <si>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</si>
  <si>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</si>
  <si>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</si>
  <si>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</si>
  <si>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</si>
  <si>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</si>
  <si>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</si>
  <si>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</si>
  <si>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</si>
  <si>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</si>
  <si>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</si>
  <si>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</si>
  <si>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</si>
  <si>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</si>
  <si>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</si>
  <si>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</si>
  <si>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</si>
  <si>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</si>
  <si>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</si>
  <si>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</si>
  <si>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</si>
  <si>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</si>
  <si>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</si>
  <si>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</si>
  <si>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</si>
  <si>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</si>
  <si>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</si>
  <si>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</si>
  <si>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</si>
  <si>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</si>
  <si>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</si>
  <si>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</si>
  <si>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</si>
  <si>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</si>
  <si>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</si>
  <si>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</si>
  <si>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</si>
  <si>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</si>
  <si>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</si>
  <si>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</si>
  <si>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</si>
  <si>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</si>
  <si>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</si>
  <si>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</si>
  <si>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</si>
  <si>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</si>
  <si>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</si>
  <si>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</si>
  <si>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</si>
  <si>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</si>
  <si>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</si>
  <si>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</si>
  <si>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</si>
  <si>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</si>
  <si>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</si>
  <si>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</si>
  <si>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</si>
  <si>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</si>
  <si>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</si>
  <si>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</si>
  <si>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</si>
  <si>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</si>
  <si>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</si>
  <si>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</si>
  <si>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</si>
  <si>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</si>
  <si>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</si>
  <si>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</si>
  <si>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</si>
  <si>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</si>
  <si>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</si>
  <si>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</si>
  <si>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</si>
  <si>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</si>
  <si>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</si>
  <si>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</si>
  <si>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</si>
  <si>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</si>
  <si>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</si>
  <si>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</si>
  <si>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</si>
  <si>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</si>
  <si>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</si>
  <si>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</si>
  <si>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</si>
  <si>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</si>
  <si>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</si>
  <si>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</si>
  <si>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</si>
  <si>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</si>
  <si>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</si>
  <si>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</si>
  <si>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</si>
  <si>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</si>
  <si>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</si>
  <si>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</si>
  <si>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</si>
  <si>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</si>
  <si>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</si>
  <si>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</si>
  <si>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</si>
  <si>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</si>
  <si>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</si>
  <si>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</si>
  <si>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</si>
  <si>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</si>
  <si>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</si>
  <si>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</si>
  <si>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</si>
  <si>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</si>
  <si>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</si>
  <si>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</si>
  <si>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</si>
  <si>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</si>
  <si>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</si>
  <si>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</si>
  <si>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</si>
  <si>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</si>
  <si>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</si>
  <si>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</si>
  <si>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</si>
  <si>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</si>
  <si>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</si>
  <si>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</si>
  <si>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</si>
  <si>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</si>
  <si>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</si>
  <si>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</si>
  <si>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</si>
  <si>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</si>
  <si>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</si>
  <si>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</si>
  <si>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</si>
  <si>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</si>
  <si>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</si>
  <si>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</si>
  <si>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</si>
  <si>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</si>
  <si>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</si>
  <si>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</si>
  <si>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</si>
  <si>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</si>
  <si>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</si>
  <si>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</si>
  <si>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</si>
  <si>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</si>
  <si>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</si>
  <si>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</si>
  <si>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</si>
  <si>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</si>
  <si>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</si>
  <si>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</si>
  <si>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</si>
  <si>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</si>
  <si>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</si>
  <si>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</si>
  <si>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</si>
  <si>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</si>
  <si>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</si>
  <si>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</si>
  <si>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</si>
  <si>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</si>
  <si>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</si>
  <si>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</si>
  <si>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</si>
  <si>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</si>
  <si>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</si>
  <si>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</si>
  <si>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</si>
  <si>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</si>
  <si>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</si>
  <si>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</si>
  <si>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</si>
  <si>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</si>
  <si>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</si>
  <si>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</si>
  <si>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</si>
  <si>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</si>
  <si>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</si>
  <si>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</si>
  <si>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</si>
  <si>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</si>
  <si>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</si>
  <si>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</si>
  <si>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</si>
  <si>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</si>
  <si>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</si>
  <si>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</si>
  <si>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</si>
  <si>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</si>
  <si>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</si>
  <si>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</si>
  <si>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</si>
  <si>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</si>
  <si>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</si>
  <si>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</si>
  <si>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</si>
  <si>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</si>
  <si>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</si>
  <si>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</si>
  <si>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</si>
  <si>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</si>
  <si>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</si>
  <si>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</si>
  <si>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</si>
  <si>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</si>
  <si>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</si>
  <si>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</si>
  <si>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</si>
  <si>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</si>
  <si>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</si>
  <si>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</si>
  <si>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</si>
  <si>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</si>
  <si>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</si>
  <si>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</si>
  <si>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</si>
  <si>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</si>
  <si>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</si>
  <si>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</si>
  <si>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</si>
  <si>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</si>
  <si>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</si>
  <si>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</si>
  <si>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</si>
  <si>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</si>
  <si>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</si>
  <si>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</si>
  <si>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</si>
  <si>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</si>
  <si>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</si>
  <si>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</si>
  <si>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</si>
  <si>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</si>
  <si>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</si>
  <si>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</si>
  <si>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</si>
  <si>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</si>
  <si>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</si>
  <si>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</si>
  <si>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</si>
  <si>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</si>
  <si>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</si>
  <si>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</si>
  <si>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</si>
  <si>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</si>
  <si>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</si>
  <si>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</si>
  <si>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</si>
  <si>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</si>
  <si>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</si>
  <si>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</si>
  <si>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</si>
  <si>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</si>
  <si>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</si>
  <si>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</si>
  <si>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</si>
  <si>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</si>
  <si>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</si>
  <si>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</si>
  <si>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</si>
  <si>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</si>
  <si>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</si>
  <si>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</si>
  <si>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</si>
  <si>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</si>
  <si>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</si>
  <si>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</si>
  <si>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</si>
  <si>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</si>
  <si>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</si>
  <si>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</si>
  <si>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</si>
  <si>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</si>
  <si>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</si>
  <si>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</si>
  <si>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</si>
  <si>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</si>
  <si>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</si>
  <si>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</si>
  <si>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</si>
  <si>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</si>
  <si>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</si>
  <si>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</si>
  <si>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</si>
  <si>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</si>
  <si>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</si>
  <si>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</si>
  <si>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</si>
  <si>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</si>
  <si>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</si>
  <si>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</si>
  <si>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</si>
  <si>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</si>
  <si>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</si>
  <si>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</si>
  <si>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</si>
  <si>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</si>
  <si>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</si>
  <si>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</si>
  <si>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</si>
  <si>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</si>
  <si>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</si>
  <si>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</si>
  <si>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</si>
  <si>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</si>
  <si>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</si>
  <si>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</si>
  <si>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</si>
  <si>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</si>
  <si>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</si>
  <si>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</si>
  <si>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</si>
  <si>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</si>
  <si>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</si>
  <si>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</si>
  <si>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</si>
  <si>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</si>
  <si>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</si>
  <si>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</si>
  <si>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</si>
  <si>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</si>
  <si>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</si>
  <si>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</si>
  <si>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</si>
  <si>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</si>
  <si>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</si>
  <si>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</si>
  <si>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</si>
  <si>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</si>
  <si>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</si>
  <si>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</si>
  <si>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</si>
  <si>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</si>
  <si>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</si>
  <si>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</si>
  <si>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</si>
  <si>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</si>
  <si>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</si>
  <si>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</si>
  <si>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</si>
  <si>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</si>
  <si>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</si>
  <si>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</si>
  <si>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</si>
  <si>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</si>
  <si>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</si>
  <si>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</si>
  <si>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</si>
  <si>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</si>
  <si>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</si>
  <si>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</si>
  <si>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</si>
  <si>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</si>
  <si>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</si>
  <si>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</si>
  <si>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</si>
  <si>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</si>
  <si>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</si>
  <si>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</si>
  <si>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</si>
  <si>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</si>
  <si>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</si>
  <si>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</si>
  <si>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</si>
  <si>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</si>
  <si>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</si>
  <si>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</si>
  <si>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</si>
  <si>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</si>
  <si>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</si>
  <si>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</si>
  <si>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</si>
  <si>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</si>
  <si>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</si>
  <si>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</si>
  <si>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</si>
  <si>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</si>
  <si>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</si>
  <si>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</si>
  <si>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</si>
  <si>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</si>
  <si>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</si>
  <si>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</si>
  <si>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</si>
  <si>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</si>
  <si>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</si>
  <si>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</si>
  <si>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</si>
  <si>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</si>
  <si>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</si>
  <si>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</si>
  <si>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</si>
  <si>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</si>
  <si>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</si>
  <si>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</si>
  <si>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</si>
  <si>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</si>
  <si>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</si>
  <si>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</si>
  <si>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</si>
  <si>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</si>
  <si>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</si>
  <si>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</si>
  <si>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</si>
  <si>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</si>
  <si>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</si>
  <si>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</si>
  <si>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</si>
  <si>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</si>
  <si>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</si>
  <si>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</si>
  <si>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</si>
  <si>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</si>
  <si>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</si>
  <si>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</si>
  <si>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</si>
  <si>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</si>
  <si>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</si>
  <si>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</si>
  <si>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</si>
  <si>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</si>
  <si>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</si>
  <si>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</si>
  <si>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</si>
  <si>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</si>
  <si>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</si>
  <si>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</si>
  <si>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</si>
  <si>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</si>
  <si>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</si>
  <si>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</si>
  <si>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</si>
  <si>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</si>
  <si>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</si>
  <si>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</si>
  <si>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</si>
  <si>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</si>
  <si>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</si>
  <si>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</si>
  <si>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</si>
  <si>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</si>
  <si>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</si>
  <si>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</si>
  <si>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</si>
  <si>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</si>
  <si>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</si>
  <si>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</si>
  <si>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</si>
  <si>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</si>
  <si>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</si>
  <si>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</si>
  <si>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</si>
  <si>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</si>
  <si>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</si>
  <si>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</si>
  <si>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</si>
  <si>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</si>
  <si>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</si>
  <si>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</si>
  <si>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</si>
  <si>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</si>
  <si>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</si>
  <si>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</si>
  <si>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</si>
  <si>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</si>
  <si>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</si>
  <si>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</si>
  <si>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</si>
  <si>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</si>
  <si>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</si>
  <si>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</si>
  <si>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</si>
  <si>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</si>
  <si>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</si>
  <si>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</si>
  <si>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</si>
  <si>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</si>
  <si>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</si>
  <si>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</si>
  <si>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</si>
  <si>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</si>
  <si>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</si>
  <si>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</si>
  <si>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</si>
  <si>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</si>
  <si>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</si>
  <si>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</si>
  <si>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</si>
  <si>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</si>
  <si>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</si>
  <si>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</si>
  <si>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</si>
  <si>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</si>
  <si>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</si>
  <si>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</si>
  <si>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</si>
  <si>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</si>
  <si>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</si>
  <si>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</si>
  <si>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</si>
  <si>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</si>
  <si>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</si>
  <si>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</si>
  <si>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</si>
  <si>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</si>
  <si>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</si>
  <si>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</si>
  <si>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</si>
  <si>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</si>
  <si>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</si>
  <si>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</si>
  <si>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</si>
  <si>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</si>
  <si>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</si>
  <si>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</si>
  <si>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</si>
  <si>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</si>
  <si>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</si>
  <si>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</si>
  <si>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</si>
  <si>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</si>
  <si>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</si>
  <si>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</si>
  <si>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</si>
  <si>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</si>
  <si>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</si>
  <si>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</si>
  <si>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</si>
  <si>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</si>
  <si>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</si>
  <si>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</si>
  <si>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</si>
  <si>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</si>
  <si>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</si>
  <si>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</si>
  <si>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</si>
  <si>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</si>
  <si>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</si>
  <si>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</si>
  <si>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</si>
  <si>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</si>
  <si>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</si>
  <si>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</si>
  <si>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</si>
  <si>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</si>
  <si>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</si>
  <si>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</si>
  <si>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</si>
  <si>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</si>
  <si>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</si>
  <si>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</si>
  <si>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</si>
  <si>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</si>
  <si>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</si>
  <si>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</si>
  <si>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</si>
  <si>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</si>
  <si>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</si>
  <si>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</si>
  <si>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</si>
  <si>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</si>
  <si>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</si>
  <si>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</si>
  <si>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</si>
  <si>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</si>
  <si>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</si>
  <si>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</si>
  <si>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</si>
  <si>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</si>
  <si>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</si>
  <si>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</si>
  <si>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</si>
  <si>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</si>
  <si>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</si>
  <si>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</si>
  <si>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</si>
  <si>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</si>
  <si>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</si>
  <si>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</si>
  <si>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</si>
  <si>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</si>
  <si>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</si>
  <si>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</si>
  <si>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</si>
  <si>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</si>
  <si>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</si>
  <si>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</si>
  <si>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</si>
  <si>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</si>
  <si>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</si>
  <si>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</si>
  <si>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</si>
  <si>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</si>
  <si>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</si>
  <si>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</si>
  <si>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</si>
  <si>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</si>
  <si>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</si>
  <si>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</si>
  <si>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</si>
  <si>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</si>
  <si>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</si>
  <si>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</si>
  <si>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</si>
  <si>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</si>
  <si>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</si>
  <si>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</si>
  <si>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</si>
  <si>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</si>
  <si>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</si>
  <si>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</si>
  <si>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</si>
  <si>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</si>
  <si>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</si>
  <si>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</si>
  <si>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</si>
  <si>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</si>
  <si>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</si>
  <si>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</si>
  <si>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</si>
  <si>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</si>
  <si>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</si>
  <si>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</si>
  <si>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</si>
  <si>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</si>
  <si>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</si>
  <si>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</si>
  <si>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</si>
  <si>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</si>
  <si>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</si>
  <si>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</si>
  <si>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</si>
  <si>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</si>
  <si>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</si>
  <si>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</si>
  <si>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</si>
  <si>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</si>
  <si>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</si>
  <si>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</si>
  <si>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</si>
  <si>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</si>
  <si>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</si>
  <si>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</si>
  <si>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</si>
  <si>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</si>
  <si>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</si>
  <si>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</si>
  <si>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</si>
  <si>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</si>
  <si>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</si>
  <si>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</si>
  <si>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</si>
  <si>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</si>
  <si>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</si>
  <si>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</si>
  <si>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</si>
  <si>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</si>
  <si>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</si>
  <si>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</si>
  <si>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</si>
  <si>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</si>
  <si>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</si>
  <si>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</si>
  <si>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</si>
  <si>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</si>
  <si>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</si>
  <si>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</si>
  <si>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</si>
  <si>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</si>
  <si>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</si>
  <si>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</si>
  <si>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</si>
  <si>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</si>
  <si>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</si>
  <si>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</si>
  <si>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</si>
  <si>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</si>
  <si>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</si>
  <si>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</si>
  <si>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</si>
  <si>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</si>
  <si>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</si>
  <si>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</si>
  <si>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</si>
  <si>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</si>
  <si>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</si>
  <si>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</si>
  <si>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</si>
  <si>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</si>
  <si>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</si>
  <si>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</si>
  <si>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</si>
  <si>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</si>
  <si>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</si>
  <si>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</si>
  <si>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</si>
  <si>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</si>
  <si>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</si>
  <si>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</si>
  <si>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</si>
  <si>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</si>
  <si>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</si>
  <si>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</si>
  <si>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</si>
  <si>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</si>
  <si>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</si>
  <si>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</si>
  <si>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</si>
  <si>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</si>
  <si>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</si>
  <si>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</si>
  <si>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</si>
  <si>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</si>
  <si>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</si>
  <si>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</si>
  <si>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</si>
  <si>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</si>
  <si>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</si>
  <si>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</si>
  <si>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</si>
  <si>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</si>
  <si>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</si>
  <si>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</si>
  <si>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</si>
  <si>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</si>
  <si>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</si>
  <si>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</si>
  <si>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</si>
  <si>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</si>
  <si>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</si>
  <si>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</si>
  <si>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</si>
  <si>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</si>
  <si>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</si>
  <si>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</si>
  <si>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</si>
  <si>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</si>
  <si>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</si>
  <si>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</si>
  <si>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</si>
  <si>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</si>
  <si>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</si>
  <si>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</si>
  <si>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</si>
  <si>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</si>
  <si>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</si>
  <si>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</si>
  <si>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</si>
  <si>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</si>
  <si>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</si>
  <si>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</si>
  <si>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</si>
  <si>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</si>
  <si>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</si>
  <si>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</si>
  <si>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</si>
  <si>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</si>
  <si>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</si>
  <si>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</si>
  <si>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</si>
  <si>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</si>
  <si>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</si>
  <si>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</si>
  <si>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</si>
  <si>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</si>
  <si>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</si>
  <si>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</si>
  <si>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</si>
  <si>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</si>
  <si>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</si>
  <si>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</si>
  <si>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</si>
  <si>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</si>
  <si>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</si>
  <si>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</si>
  <si>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</si>
  <si>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</si>
  <si>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</si>
  <si>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</si>
  <si>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</si>
  <si>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</si>
  <si>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</si>
  <si>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</si>
  <si>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</si>
  <si>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</si>
  <si>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</si>
  <si>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</si>
  <si>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</si>
  <si>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</si>
  <si>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</si>
  <si>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</si>
  <si>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</si>
  <si>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</si>
  <si>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</si>
  <si>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</si>
  <si>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</si>
  <si>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</si>
  <si>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</si>
  <si>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</si>
  <si>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</si>
  <si>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</si>
  <si>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</si>
  <si>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</si>
  <si>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</si>
  <si>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</si>
  <si>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</si>
  <si>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</si>
  <si>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</si>
  <si>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</si>
  <si>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</si>
  <si>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</si>
  <si>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</si>
  <si>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</si>
  <si>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</si>
  <si>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</si>
  <si>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</si>
  <si>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</si>
  <si>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</si>
  <si>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</si>
  <si>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</si>
  <si>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</si>
  <si>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</si>
  <si>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</si>
  <si>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</si>
  <si>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</si>
  <si>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</si>
  <si>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</si>
  <si>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</si>
  <si>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</si>
  <si>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</si>
  <si>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</si>
  <si>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</si>
  <si>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</si>
  <si>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</si>
  <si>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</si>
  <si>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</si>
  <si>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</si>
  <si>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</si>
  <si>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</si>
  <si>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</si>
  <si>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</si>
  <si>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</si>
  <si>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</si>
  <si>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</si>
  <si>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</si>
  <si>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</si>
  <si>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</si>
  <si>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</si>
  <si>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</si>
  <si>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</si>
  <si>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</si>
  <si>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</si>
  <si>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</si>
  <si>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</si>
  <si>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</si>
  <si>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</si>
  <si>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</si>
  <si>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</si>
  <si>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</si>
  <si>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</si>
  <si>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</si>
  <si>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</si>
  <si>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</si>
  <si>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</si>
  <si>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</si>
  <si>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</si>
  <si>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</si>
  <si>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</si>
  <si>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</si>
  <si>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</si>
  <si>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</si>
  <si>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</si>
  <si>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</si>
  <si>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</si>
  <si>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</si>
  <si>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</si>
  <si>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</si>
  <si>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</si>
  <si>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</si>
  <si>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</si>
  <si>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</si>
  <si>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</si>
  <si>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</si>
  <si>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</si>
  <si>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</si>
  <si>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</si>
  <si>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</si>
  <si>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</si>
  <si>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</si>
  <si>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</si>
  <si>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</si>
  <si>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</si>
  <si>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</si>
  <si>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</si>
  <si>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</si>
  <si>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</si>
  <si>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</si>
  <si>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</si>
  <si>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</si>
  <si>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</si>
  <si>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</si>
  <si>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</si>
  <si>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</si>
  <si>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</si>
  <si>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</si>
  <si>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</si>
  <si>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</si>
  <si>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</si>
  <si>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</si>
  <si>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</si>
  <si>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</si>
  <si>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</si>
  <si>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</si>
  <si>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</si>
  <si>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</si>
  <si>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</si>
  <si>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</si>
  <si>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</si>
  <si>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</si>
  <si>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</si>
  <si>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</si>
  <si>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</si>
  <si>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</si>
  <si>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</si>
  <si>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</si>
  <si>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</si>
  <si>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</si>
  <si>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</si>
  <si>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</si>
  <si>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</si>
  <si>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</si>
  <si>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</si>
  <si>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</si>
  <si>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</si>
  <si>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</si>
  <si>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</si>
  <si>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</si>
  <si>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</si>
  <si>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</si>
  <si>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</si>
  <si>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</si>
  <si>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</si>
  <si>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</si>
  <si>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</si>
  <si>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</si>
  <si>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</si>
  <si>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</si>
  <si>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</si>
  <si>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</si>
  <si>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</si>
  <si>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</si>
  <si>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</si>
  <si>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</si>
  <si>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</si>
  <si>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</si>
  <si>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</si>
  <si>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</si>
  <si>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</si>
  <si>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</si>
  <si>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</si>
  <si>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</si>
  <si>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</si>
  <si>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</si>
  <si>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</si>
  <si>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</si>
  <si>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</si>
  <si>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</si>
  <si>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</si>
  <si>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</si>
  <si>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</si>
  <si>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</si>
  <si>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</si>
  <si>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</si>
  <si>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</si>
  <si>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</si>
  <si>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</si>
  <si>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</si>
  <si>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</si>
  <si>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</si>
  <si>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</si>
  <si>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</si>
  <si>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</si>
  <si>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</si>
  <si>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</si>
  <si>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</si>
  <si>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</si>
  <si>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</si>
  <si>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</si>
  <si>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</si>
  <si>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</si>
  <si>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</si>
  <si>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</si>
  <si>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</si>
  <si>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</si>
  <si>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</si>
  <si>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</si>
  <si>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</si>
  <si>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</si>
  <si>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</si>
  <si>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</si>
  <si>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</si>
  <si>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</si>
  <si>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</si>
  <si>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</si>
  <si>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</si>
  <si>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</si>
  <si>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</si>
  <si>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</si>
  <si>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</si>
  <si>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</si>
  <si>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</si>
  <si>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</si>
  <si>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</si>
  <si>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</si>
  <si>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</si>
  <si>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</si>
  <si>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</si>
  <si>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</si>
  <si>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</si>
  <si>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</si>
  <si>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</si>
  <si>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</si>
  <si>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</si>
  <si>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</si>
  <si>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</si>
  <si>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</si>
  <si>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</si>
  <si>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</si>
  <si>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</si>
  <si>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</si>
  <si>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</si>
  <si>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</si>
  <si>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</si>
  <si>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</si>
  <si>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</si>
  <si>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</si>
  <si>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</si>
  <si>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</si>
  <si>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</si>
  <si>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</si>
  <si>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</si>
  <si>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</si>
  <si>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</si>
  <si>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</si>
  <si>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</si>
  <si>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</si>
  <si>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</si>
  <si>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</si>
  <si>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</si>
  <si>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</si>
  <si>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</si>
  <si>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</si>
  <si>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</si>
  <si>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</si>
  <si>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</si>
  <si>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</si>
  <si>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</si>
  <si>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</si>
  <si>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</si>
  <si>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</si>
  <si>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</si>
  <si>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</si>
  <si>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</si>
  <si>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</si>
  <si>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</si>
  <si>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</si>
  <si>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</si>
  <si>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</si>
  <si>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</si>
  <si>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</si>
  <si>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</si>
  <si>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</si>
  <si>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</si>
  <si>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</si>
  <si>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</si>
  <si>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</si>
  <si>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</si>
  <si>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</si>
  <si>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</si>
  <si>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</si>
  <si>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</si>
  <si>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</si>
  <si>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</si>
  <si>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</si>
  <si>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</si>
  <si>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</si>
  <si>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</si>
  <si>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</si>
  <si>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</si>
  <si>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</si>
  <si>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</si>
  <si>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</si>
  <si>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</si>
  <si>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</si>
  <si>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</si>
  <si>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</si>
  <si>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</si>
  <si>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</si>
  <si>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</si>
  <si>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</si>
  <si>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</si>
  <si>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</si>
  <si>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</si>
  <si>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</si>
  <si>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</si>
  <si>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</si>
  <si>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</si>
  <si>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</si>
  <si>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</si>
  <si>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</si>
  <si>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</si>
  <si>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</si>
  <si>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</si>
  <si>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</si>
  <si>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</si>
  <si>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</si>
  <si>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</si>
  <si>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</si>
  <si>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</si>
  <si>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</si>
  <si>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</si>
  <si>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</si>
  <si>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</si>
  <si>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</si>
  <si>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</si>
  <si>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</si>
  <si>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</si>
  <si>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</si>
  <si>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</si>
  <si>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</si>
  <si>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</si>
  <si>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</si>
  <si>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</si>
  <si>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</si>
  <si>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</si>
  <si>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</si>
  <si>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</si>
  <si>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</si>
  <si>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</si>
  <si>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</si>
  <si>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</si>
  <si>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</si>
  <si>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</si>
  <si>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</si>
  <si>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</si>
  <si>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</si>
  <si>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</si>
  <si>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</si>
  <si>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</si>
  <si>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</si>
  <si>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</si>
  <si>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</si>
  <si>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</si>
  <si>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</si>
  <si>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</si>
  <si>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</si>
  <si>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</si>
  <si>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</si>
  <si>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</si>
  <si>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</si>
  <si>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</si>
  <si>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</si>
  <si>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</si>
  <si>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</si>
  <si>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</si>
  <si>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</si>
  <si>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</si>
  <si>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</si>
  <si>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</si>
  <si>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</si>
  <si>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</si>
  <si>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</si>
  <si>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</si>
  <si>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</si>
  <si>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</si>
  <si>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</si>
  <si>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</si>
  <si>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</si>
  <si>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</si>
  <si>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</si>
  <si>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</si>
  <si>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</si>
  <si>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</si>
  <si>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</si>
  <si>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</si>
  <si>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</si>
  <si>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</si>
  <si>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</si>
  <si>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</si>
  <si>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</si>
  <si>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</si>
  <si>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</si>
  <si>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</si>
  <si>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</si>
  <si>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</si>
  <si>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</si>
  <si>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</si>
  <si>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</si>
  <si>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</si>
  <si>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</si>
  <si>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</si>
  <si>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</si>
  <si>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</si>
  <si>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</si>
  <si>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</si>
  <si>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</si>
  <si>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</si>
  <si>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</si>
  <si>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</si>
  <si>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</si>
  <si>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</si>
  <si>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</si>
  <si>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</si>
  <si>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</si>
  <si>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</si>
  <si>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</si>
  <si>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</si>
  <si>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</si>
  <si>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</si>
  <si>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</si>
  <si>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</si>
  <si>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</si>
  <si>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</si>
  <si>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</si>
  <si>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</si>
  <si>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</si>
  <si>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</si>
  <si>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</si>
  <si>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</si>
  <si>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</si>
  <si>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</si>
  <si>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</si>
  <si>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</si>
  <si>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</si>
  <si>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</si>
  <si>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</si>
  <si>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</si>
  <si>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</si>
  <si>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</si>
  <si>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</si>
  <si>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</si>
  <si>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</si>
  <si>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</si>
  <si>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</si>
  <si>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</si>
  <si>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</si>
  <si>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</si>
  <si>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</si>
  <si>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</si>
  <si>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</si>
  <si>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</si>
  <si>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</si>
  <si>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</si>
  <si>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</si>
  <si>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</si>
  <si>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</si>
  <si>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</si>
  <si>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</si>
  <si>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</si>
  <si>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</si>
  <si>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</si>
  <si>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</si>
  <si>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</si>
  <si>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</si>
  <si>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</si>
  <si>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</si>
  <si>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</si>
  <si>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</si>
  <si>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</si>
  <si>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</si>
  <si>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</si>
  <si>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</si>
  <si>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</si>
  <si>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</si>
  <si>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</si>
  <si>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</si>
  <si>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</si>
  <si>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</si>
  <si>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</si>
  <si>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</si>
  <si>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</si>
  <si>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</si>
  <si>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</si>
  <si>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</si>
  <si>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</si>
  <si>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</si>
  <si>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</si>
  <si>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</si>
  <si>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</si>
  <si>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</si>
  <si>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</si>
  <si>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</si>
  <si>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</si>
  <si>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</si>
  <si>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</si>
  <si>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</si>
  <si>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</si>
  <si>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</si>
  <si>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</si>
  <si>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</si>
  <si>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</si>
  <si>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</si>
  <si>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</si>
  <si>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</si>
  <si>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</si>
  <si>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</si>
  <si>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</si>
  <si>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</si>
  <si>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</si>
  <si>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</si>
  <si>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</si>
  <si>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</si>
  <si>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</si>
  <si>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</si>
  <si>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</si>
  <si>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</si>
  <si>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</si>
  <si>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</si>
  <si>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</si>
  <si>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</si>
  <si>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</si>
  <si>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</si>
  <si>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</si>
  <si>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</si>
  <si>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</si>
  <si>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</si>
  <si>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</si>
  <si>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</si>
  <si>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</si>
  <si>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</si>
  <si>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</si>
  <si>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</si>
  <si>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</si>
  <si>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</si>
  <si>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</si>
  <si>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</si>
  <si>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</si>
  <si>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</si>
  <si>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</si>
  <si>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</si>
  <si>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</si>
  <si>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</si>
  <si>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</si>
  <si>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</si>
  <si>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</si>
  <si>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</si>
  <si>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</si>
  <si>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</si>
  <si>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</si>
  <si>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</si>
  <si>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</si>
  <si>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</si>
  <si>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</si>
  <si>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</si>
  <si>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</si>
  <si>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</si>
  <si>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</si>
  <si>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</si>
  <si>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</si>
  <si>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</si>
  <si>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</si>
  <si>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</si>
  <si>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</si>
  <si>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</si>
  <si>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</si>
  <si>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</si>
  <si>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</si>
  <si>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</si>
  <si>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</si>
  <si>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</si>
  <si>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</si>
  <si>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</si>
  <si>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</si>
  <si>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</si>
  <si>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</si>
  <si>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</si>
  <si>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</si>
  <si>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</si>
  <si>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</si>
  <si>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</si>
  <si>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</si>
  <si>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</si>
  <si>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</si>
  <si>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</si>
  <si>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</si>
  <si>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</si>
  <si>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</si>
  <si>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</si>
  <si>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</si>
  <si>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</si>
  <si>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</si>
  <si>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</si>
  <si>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</si>
  <si>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</si>
  <si>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</si>
  <si>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</si>
  <si>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</si>
  <si>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</si>
  <si>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</si>
  <si>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</si>
  <si>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</si>
  <si>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</si>
  <si>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</si>
  <si>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</si>
  <si>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</si>
  <si>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</si>
  <si>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</si>
  <si>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</si>
  <si>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</si>
  <si>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</si>
  <si>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</si>
  <si>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</si>
  <si>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</si>
  <si>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</si>
  <si>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</si>
  <si>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</si>
  <si>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</si>
  <si>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</si>
  <si>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</si>
  <si>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</si>
  <si>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</si>
  <si>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</si>
  <si>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</si>
  <si>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</si>
  <si>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</si>
  <si>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</si>
  <si>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</si>
  <si>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</si>
  <si>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</si>
  <si>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</si>
  <si>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</si>
  <si>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</si>
  <si>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</si>
  <si>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</si>
  <si>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</si>
  <si>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</si>
  <si>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</si>
  <si>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</si>
  <si>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</si>
  <si>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</si>
  <si>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</si>
  <si>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</si>
  <si>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</si>
  <si>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</si>
  <si>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</si>
  <si>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</si>
  <si>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</si>
  <si>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</si>
  <si>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</si>
  <si>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</si>
  <si>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</si>
  <si>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</si>
  <si>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</si>
  <si>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</si>
  <si>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</si>
  <si>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</si>
  <si>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</si>
  <si>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</si>
  <si>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</si>
  <si>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</si>
  <si>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</si>
  <si>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</si>
  <si>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</si>
  <si>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</si>
  <si>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</si>
  <si>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</si>
  <si>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</si>
  <si>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</si>
  <si>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</si>
  <si>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</si>
  <si>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</si>
  <si>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</si>
  <si>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</si>
  <si>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</si>
  <si>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</si>
  <si>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</si>
  <si>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</si>
  <si>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</si>
  <si>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</si>
  <si>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</si>
  <si>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</si>
  <si>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</si>
  <si>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</si>
  <si>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</si>
  <si>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</si>
  <si>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</si>
  <si>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</si>
  <si>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</si>
  <si>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</si>
  <si>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</si>
  <si>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</si>
  <si>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</si>
  <si>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</si>
  <si>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</si>
  <si>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</si>
  <si>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</si>
  <si>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</si>
  <si>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</si>
  <si>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</si>
  <si>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</si>
  <si>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</si>
  <si>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</si>
  <si>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</si>
  <si>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</si>
  <si>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</si>
  <si>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</si>
  <si>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</si>
  <si>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</si>
  <si>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</si>
  <si>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</si>
  <si>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</si>
  <si>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</si>
  <si>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</si>
  <si>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</si>
  <si>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</si>
  <si>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</si>
  <si>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</si>
  <si>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</si>
  <si>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</si>
  <si>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</si>
  <si>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</si>
  <si>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</si>
  <si>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</si>
  <si>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</si>
  <si>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</si>
  <si>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</si>
  <si>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</si>
  <si>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</si>
  <si>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</si>
  <si>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</si>
  <si>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</si>
  <si>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</si>
  <si>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</si>
  <si>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</si>
  <si>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</si>
  <si>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</si>
  <si>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</si>
  <si>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</si>
  <si>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</si>
  <si>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</si>
  <si>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</si>
  <si>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</si>
  <si>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</si>
  <si>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</si>
  <si>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</si>
  <si>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</si>
  <si>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</si>
  <si>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</si>
  <si>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</si>
  <si>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</si>
  <si>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</si>
  <si>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</si>
  <si>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</si>
  <si>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</si>
  <si>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</si>
  <si>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</si>
  <si>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</si>
  <si>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</si>
  <si>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</si>
  <si>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</si>
  <si>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</si>
  <si>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</si>
  <si>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</si>
  <si>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</si>
  <si>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</si>
  <si>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</si>
  <si>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</si>
  <si>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</si>
  <si>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</si>
  <si>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</si>
  <si>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</si>
  <si>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</si>
  <si>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</si>
  <si>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</si>
  <si>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</si>
  <si>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</si>
  <si>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</si>
  <si>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</si>
  <si>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</si>
  <si>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</si>
  <si>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</si>
  <si>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</si>
  <si>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</si>
  <si>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</si>
  <si>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</si>
  <si>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</si>
  <si>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</si>
  <si>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</si>
  <si>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</si>
  <si>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</si>
  <si>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</si>
  <si>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</si>
  <si>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</si>
  <si>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</si>
  <si>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</si>
  <si>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</si>
  <si>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</si>
  <si>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</si>
  <si>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</si>
  <si>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</si>
  <si>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</si>
  <si>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</si>
  <si>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</si>
  <si>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</si>
  <si>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</si>
  <si>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</si>
  <si>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</si>
  <si>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</si>
  <si>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</si>
  <si>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</si>
  <si>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</si>
  <si>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</si>
  <si>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</si>
  <si>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</si>
  <si>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</si>
  <si>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</si>
  <si>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</si>
  <si>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</si>
  <si>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</si>
  <si>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</si>
  <si>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</si>
  <si>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</si>
  <si>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</si>
  <si>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</si>
  <si>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</si>
  <si>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</si>
  <si>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</si>
  <si>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</si>
  <si>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</si>
  <si>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</si>
  <si>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</si>
  <si>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</si>
  <si>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</si>
  <si>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</si>
  <si>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</si>
  <si>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</si>
  <si>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</si>
  <si>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</si>
  <si>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</si>
  <si>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</si>
  <si>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</si>
  <si>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</si>
  <si>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</si>
  <si>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</si>
  <si>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</si>
  <si>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</si>
  <si>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</si>
  <si>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</si>
  <si>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</si>
  <si>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</si>
  <si>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</si>
  <si>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</si>
  <si>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</si>
  <si>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</si>
  <si>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</si>
  <si>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</si>
  <si>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</si>
  <si>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</si>
  <si>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</si>
  <si>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</si>
  <si>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</si>
  <si>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</si>
  <si>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</si>
  <si>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</si>
  <si>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</si>
  <si>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</si>
  <si>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</si>
  <si>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</si>
  <si>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</si>
  <si>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</si>
  <si>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</si>
  <si>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</si>
  <si>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</si>
  <si>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</si>
  <si>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</si>
  <si>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</si>
  <si>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</si>
  <si>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</si>
  <si>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</si>
  <si>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</si>
  <si>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</si>
  <si>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</si>
  <si>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</si>
  <si>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</si>
  <si>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</si>
  <si>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</si>
  <si>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</si>
  <si>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</si>
  <si>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</si>
  <si>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</si>
  <si>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</si>
  <si>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</si>
  <si>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</si>
  <si>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</si>
  <si>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</si>
  <si>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</si>
  <si>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</si>
  <si>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</si>
  <si>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</si>
  <si>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</si>
  <si>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</si>
  <si>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</si>
  <si>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</si>
  <si>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</si>
  <si>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</si>
  <si>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</si>
  <si>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</si>
  <si>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</si>
  <si>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</si>
  <si>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</si>
  <si>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</si>
  <si>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</si>
  <si>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</si>
  <si>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</si>
  <si>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</si>
  <si>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</si>
  <si>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</si>
  <si>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</si>
  <si>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</si>
  <si>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</si>
  <si>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</si>
  <si>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</si>
  <si>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</si>
  <si>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</si>
  <si>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</si>
  <si>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</si>
  <si>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</si>
  <si>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</si>
  <si>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</si>
  <si>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</si>
  <si>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</si>
  <si>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</si>
  <si>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</si>
  <si>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</si>
  <si>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</si>
  <si>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</si>
  <si>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</si>
  <si>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</si>
  <si>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</si>
  <si>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</si>
  <si>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</si>
  <si>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</si>
  <si>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</si>
  <si>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</si>
  <si>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</si>
  <si>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</si>
  <si>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</si>
  <si>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</si>
  <si>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</si>
  <si>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</si>
  <si>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</si>
  <si>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</si>
  <si>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</si>
  <si>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</si>
  <si>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</si>
  <si>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</si>
  <si>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</si>
  <si>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</si>
  <si>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</si>
  <si>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</si>
  <si>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</si>
  <si>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</si>
  <si>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</si>
  <si>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</si>
  <si>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</si>
  <si>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</si>
  <si>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</si>
  <si>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</si>
  <si>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</si>
  <si>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</si>
  <si>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</si>
  <si>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</si>
  <si>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</si>
  <si>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</si>
  <si>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</si>
  <si>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</si>
  <si>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</si>
  <si>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</si>
  <si>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</si>
  <si>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</si>
  <si>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</si>
  <si>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</si>
  <si>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</si>
  <si>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</si>
  <si>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</si>
  <si>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</si>
  <si>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</si>
  <si>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</si>
  <si>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</si>
  <si>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</si>
  <si>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</si>
  <si>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</si>
  <si>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</si>
  <si>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</si>
  <si>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</si>
  <si>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</si>
  <si>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</si>
  <si>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</si>
  <si>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</si>
  <si>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</si>
  <si>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</si>
  <si>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</si>
  <si>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</si>
  <si>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</si>
  <si>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</si>
  <si>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</si>
  <si>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</si>
  <si>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</si>
  <si>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</si>
  <si>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</si>
  <si>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</si>
  <si>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</si>
  <si>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</si>
  <si>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</si>
  <si>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</si>
  <si>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</si>
  <si>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</si>
  <si>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</si>
  <si>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</si>
  <si>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</si>
  <si>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</si>
  <si>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</si>
  <si>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</si>
  <si>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</si>
  <si>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</si>
  <si>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</si>
  <si>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</si>
  <si>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</si>
  <si>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</si>
  <si>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</si>
  <si>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</si>
  <si>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</si>
  <si>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</si>
  <si>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</si>
  <si>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</si>
  <si>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</si>
  <si>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</si>
  <si>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</si>
  <si>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</si>
  <si>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</si>
  <si>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</si>
  <si>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</si>
  <si>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</si>
  <si>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</si>
  <si>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</si>
  <si>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</si>
  <si>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</si>
  <si>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</si>
  <si>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</si>
  <si>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</si>
  <si>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</si>
  <si>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</si>
  <si>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</si>
  <si>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</si>
  <si>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</si>
  <si>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</si>
  <si>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</si>
  <si>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</si>
  <si>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</si>
  <si>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</si>
  <si>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</si>
  <si>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</si>
  <si>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</si>
  <si>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</si>
  <si>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</si>
  <si>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</si>
  <si>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</si>
  <si>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</si>
  <si>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</si>
  <si>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</si>
  <si>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</si>
  <si>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</si>
  <si>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</si>
  <si>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</si>
  <si>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</si>
  <si>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</si>
  <si>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</si>
  <si>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</si>
  <si>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</si>
  <si>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</si>
  <si>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</si>
  <si>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</si>
  <si>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</si>
  <si>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</si>
  <si>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</si>
  <si>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</si>
  <si>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</si>
  <si>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</si>
  <si>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</si>
  <si>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</si>
  <si>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</si>
  <si>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</si>
  <si>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</si>
  <si>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</si>
  <si>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</si>
  <si>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</si>
  <si>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</si>
  <si>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</si>
  <si>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</si>
  <si>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</si>
  <si>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</si>
  <si>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</si>
  <si>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</si>
  <si>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</si>
  <si>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</si>
  <si>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</si>
  <si>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</si>
  <si>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</si>
  <si>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</si>
  <si>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</si>
  <si>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</si>
  <si>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</si>
  <si>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</si>
  <si>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</si>
  <si>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</si>
  <si>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</si>
  <si>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</si>
  <si>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</si>
  <si>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</si>
  <si>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</si>
  <si>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</si>
  <si>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</si>
  <si>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</si>
  <si>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</si>
  <si>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</si>
  <si>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</si>
  <si>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</si>
  <si>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</si>
  <si>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</si>
  <si>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</si>
  <si>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</si>
  <si>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</si>
  <si>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</si>
  <si>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</si>
  <si>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</si>
  <si>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</si>
  <si>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</si>
  <si>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</si>
  <si>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</si>
  <si>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</si>
  <si>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</si>
  <si>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</si>
  <si>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</si>
  <si>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</si>
  <si>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</si>
  <si>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</si>
  <si>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</si>
  <si>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</si>
  <si>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</si>
  <si>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</si>
  <si>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</si>
  <si>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</si>
  <si>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</si>
  <si>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</si>
  <si>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</si>
  <si>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</si>
  <si>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</si>
  <si>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</si>
  <si>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</si>
  <si>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</si>
  <si>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</si>
  <si>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</si>
  <si>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</si>
  <si>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</si>
  <si>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</si>
  <si>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</si>
  <si>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</si>
  <si>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</si>
  <si>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</si>
  <si>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</si>
  <si>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</si>
  <si>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</si>
  <si>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</si>
  <si>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</si>
  <si>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</si>
  <si>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</si>
  <si>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</si>
  <si>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</si>
  <si>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</si>
  <si>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</si>
  <si>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</si>
  <si>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</si>
  <si>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</si>
  <si>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</si>
  <si>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</si>
  <si>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</si>
  <si>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</si>
  <si>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</si>
  <si>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</si>
  <si>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</si>
  <si>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</si>
  <si>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</si>
  <si>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</si>
  <si>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</si>
  <si>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</si>
  <si>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</si>
  <si>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</si>
  <si>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</si>
  <si>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</si>
  <si>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</si>
  <si>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</si>
  <si>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</si>
  <si>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</si>
  <si>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</si>
  <si>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</si>
  <si>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</si>
  <si>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</si>
  <si>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</si>
  <si>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</si>
  <si>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</si>
  <si>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</si>
  <si>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</si>
  <si>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</si>
  <si>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</si>
  <si>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</si>
  <si>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</si>
  <si>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</si>
  <si>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</si>
  <si>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</si>
  <si>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</si>
  <si>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</si>
  <si>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</si>
  <si>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</si>
  <si>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</si>
  <si>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</si>
  <si>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</si>
  <si>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</si>
  <si>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</si>
  <si>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</si>
  <si>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</si>
  <si>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</si>
  <si>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</si>
  <si>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</si>
  <si>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</si>
  <si>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</si>
  <si>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</si>
  <si>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</si>
  <si>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</si>
  <si>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</si>
  <si>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</si>
  <si>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</si>
  <si>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</si>
  <si>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</si>
  <si>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</si>
  <si>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</si>
  <si>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</si>
  <si>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</si>
  <si>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</si>
  <si>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</si>
  <si>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</si>
  <si>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</si>
  <si>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</si>
  <si>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</si>
  <si>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</si>
  <si>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</si>
  <si>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</si>
  <si>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</si>
  <si>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</si>
  <si>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</si>
  <si>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</si>
  <si>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</si>
  <si>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</si>
  <si>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</si>
  <si>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</si>
  <si>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</si>
  <si>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</si>
  <si>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</si>
  <si>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</si>
  <si>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</si>
  <si>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</si>
  <si>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</si>
  <si>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</si>
  <si>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</si>
  <si>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</si>
  <si>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</si>
  <si>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</si>
  <si>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</si>
  <si>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</si>
  <si>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</si>
  <si>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</si>
  <si>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</si>
  <si>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</si>
  <si>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</si>
  <si>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</si>
  <si>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</si>
  <si>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</si>
  <si>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</si>
  <si>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</si>
  <si>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</si>
  <si>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</si>
  <si>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</si>
  <si>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</si>
  <si>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</si>
  <si>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</si>
  <si>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</si>
  <si>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</si>
  <si>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</si>
  <si>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</si>
  <si>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</si>
  <si>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</si>
  <si>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</si>
  <si>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</si>
  <si>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</si>
  <si>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</si>
  <si>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</si>
  <si>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</si>
  <si>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</si>
  <si>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</si>
  <si>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</si>
  <si>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</si>
  <si>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</si>
  <si>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</si>
  <si>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</si>
  <si>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</si>
  <si>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</si>
  <si>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</si>
  <si>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</si>
  <si>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</si>
  <si>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</si>
  <si>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</si>
  <si>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</si>
  <si>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</si>
  <si>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</si>
  <si>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</si>
  <si>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</si>
  <si>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</si>
  <si>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</si>
  <si>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</si>
  <si>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</si>
  <si>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</si>
  <si>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</si>
  <si>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</si>
  <si>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</si>
  <si>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</si>
  <si>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</si>
  <si>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</si>
  <si>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</si>
  <si>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</si>
  <si>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</si>
  <si>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</si>
  <si>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</si>
  <si>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</si>
  <si>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</si>
  <si>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</si>
  <si>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</si>
  <si>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</si>
  <si>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</si>
  <si>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</si>
  <si>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</si>
  <si>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</si>
  <si>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</si>
  <si>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</si>
  <si>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</si>
  <si>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</si>
  <si>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</si>
  <si>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</si>
  <si>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</si>
  <si>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</si>
  <si>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</si>
  <si>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</si>
  <si>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</si>
  <si>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</si>
  <si>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</si>
  <si>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</si>
  <si>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</si>
  <si>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</si>
  <si>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</si>
  <si>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</si>
  <si>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</si>
  <si>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</si>
  <si>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</si>
  <si>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</si>
  <si>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</si>
  <si>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</si>
  <si>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</si>
  <si>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</si>
  <si>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</si>
  <si>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</si>
  <si>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</si>
  <si>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</si>
  <si>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</si>
  <si>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</si>
  <si>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</si>
  <si>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</si>
  <si>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</si>
  <si>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</si>
  <si>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</si>
  <si>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</si>
  <si>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</si>
  <si>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</si>
  <si>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</si>
  <si>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</si>
  <si>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</si>
  <si>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</si>
  <si>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</si>
  <si>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</si>
  <si>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</si>
  <si>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</si>
  <si>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</si>
  <si>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</si>
  <si>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</si>
  <si>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</si>
  <si>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</si>
  <si>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</si>
  <si>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</si>
  <si>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</si>
  <si>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</si>
  <si>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</si>
  <si>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</si>
  <si>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</si>
  <si>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</si>
  <si>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</si>
  <si>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</si>
  <si>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</si>
  <si>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</si>
  <si>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</si>
  <si>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</si>
  <si>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</si>
  <si>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</si>
  <si>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</si>
  <si>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</si>
  <si>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</si>
  <si>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</si>
  <si>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</si>
  <si>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</si>
  <si>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</si>
  <si>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</si>
  <si>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</si>
  <si>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</si>
  <si>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</si>
  <si>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</si>
  <si>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</si>
  <si>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</si>
  <si>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</si>
  <si>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</si>
  <si>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</si>
  <si>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</si>
  <si>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</si>
  <si>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</si>
  <si>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</si>
  <si>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</si>
  <si>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</si>
  <si>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</si>
  <si>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</si>
  <si>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</si>
  <si>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</si>
  <si>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</si>
  <si>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</si>
  <si>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</si>
  <si>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</si>
  <si>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</si>
  <si>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</si>
  <si>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</si>
  <si>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</si>
  <si>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</si>
  <si>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</si>
  <si>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</si>
  <si>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</si>
  <si>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</si>
  <si>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</si>
  <si>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</si>
  <si>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</si>
  <si>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</si>
  <si>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</si>
  <si>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</si>
  <si>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</si>
  <si>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</si>
  <si>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</si>
  <si>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</si>
  <si>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</si>
  <si>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</si>
  <si>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</si>
  <si>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</si>
  <si>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</si>
  <si>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</si>
  <si>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</si>
  <si>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</si>
  <si>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</si>
  <si>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</si>
  <si>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</si>
  <si>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</si>
  <si>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</si>
  <si>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</si>
  <si>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</si>
  <si>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</si>
  <si>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</si>
  <si>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</si>
  <si>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</si>
  <si>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</si>
  <si>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</si>
  <si>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</si>
  <si>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</si>
  <si>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</si>
  <si>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</si>
  <si>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</si>
  <si>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</si>
  <si>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</si>
  <si>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</si>
  <si>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</si>
  <si>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</si>
  <si>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</si>
  <si>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</si>
  <si>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</si>
  <si>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</si>
  <si>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</si>
  <si>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</si>
  <si>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</si>
  <si>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</si>
  <si>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</si>
  <si>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</si>
  <si>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</si>
  <si>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</si>
  <si>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</si>
  <si>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</si>
  <si>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</si>
  <si>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</si>
  <si>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</si>
  <si>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</si>
  <si>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</si>
  <si>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</si>
  <si>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</si>
  <si>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</si>
  <si>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</si>
  <si>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</si>
  <si>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</si>
  <si>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</si>
  <si>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</si>
  <si>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</si>
  <si>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</si>
  <si>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</si>
  <si>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</si>
  <si>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</si>
  <si>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</si>
  <si>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</si>
  <si>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</si>
  <si>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</si>
  <si>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</si>
  <si>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</si>
  <si>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</si>
  <si>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</si>
  <si>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</si>
  <si>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</si>
  <si>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</si>
  <si>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</si>
  <si>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</si>
  <si>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</si>
  <si>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</si>
  <si>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</si>
  <si>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</si>
  <si>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</si>
  <si>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</si>
  <si>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</si>
  <si>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</si>
  <si>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</si>
  <si>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</si>
  <si>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</si>
  <si>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</si>
  <si>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</si>
  <si>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</si>
  <si>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</si>
  <si>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</si>
  <si>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</si>
  <si>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</si>
  <si>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</si>
  <si>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</si>
  <si>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</si>
  <si>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</si>
  <si>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</si>
  <si>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</si>
  <si>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</si>
  <si>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</si>
  <si>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</si>
  <si>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</si>
  <si>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</si>
  <si>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</si>
  <si>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</si>
  <si>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</si>
  <si>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</si>
  <si>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</si>
  <si>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</si>
  <si>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</si>
  <si>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</si>
  <si>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</si>
  <si>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</si>
  <si>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</si>
  <si>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</si>
  <si>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</si>
  <si>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</si>
  <si>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</si>
  <si>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</si>
  <si>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</si>
  <si>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</si>
  <si>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</si>
  <si>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</si>
  <si>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</si>
  <si>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</si>
  <si>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</si>
  <si>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</si>
  <si>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</si>
  <si>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</si>
  <si>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</si>
  <si>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</si>
  <si>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</si>
  <si>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</si>
  <si>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</si>
  <si>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</si>
  <si>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</si>
  <si>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</si>
  <si>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</si>
  <si>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</si>
  <si>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</si>
  <si>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</si>
  <si>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</si>
  <si>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</si>
  <si>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</si>
  <si>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</si>
  <si>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</si>
  <si>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</si>
  <si>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</si>
  <si>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</si>
  <si>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</si>
  <si>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</si>
  <si>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</si>
  <si>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</si>
  <si>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</si>
  <si>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</si>
  <si>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</si>
  <si>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</si>
  <si>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</si>
  <si>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</si>
  <si>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</si>
  <si>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</si>
  <si>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</si>
  <si>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</si>
  <si>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</si>
  <si>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</si>
  <si>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</si>
  <si>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</si>
  <si>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</si>
  <si>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</si>
  <si>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</si>
  <si>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</si>
  <si>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</si>
  <si>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</si>
  <si>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</si>
  <si>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</si>
  <si>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</si>
  <si>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</si>
  <si>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</si>
  <si>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</si>
  <si>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</si>
  <si>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</si>
  <si>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</si>
  <si>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</si>
  <si>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</si>
  <si>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</si>
  <si>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</si>
  <si>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</si>
  <si>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</si>
  <si>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</si>
  <si>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</si>
  <si>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</si>
  <si>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</si>
  <si>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</si>
  <si>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</si>
  <si>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</si>
  <si>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</si>
  <si>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</si>
  <si>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</si>
  <si>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</si>
  <si>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</si>
  <si>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</si>
  <si>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</si>
  <si>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</si>
  <si>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</si>
  <si>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</si>
  <si>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</si>
  <si>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</si>
  <si>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</si>
  <si>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</si>
  <si>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</si>
  <si>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</si>
  <si>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</si>
  <si>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</si>
  <si>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</si>
  <si>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</si>
  <si>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</si>
  <si>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</si>
  <si>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</si>
  <si>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</si>
  <si>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</si>
  <si>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</si>
  <si>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</si>
  <si>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</si>
  <si>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</si>
  <si>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</si>
  <si>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</si>
  <si>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</si>
  <si>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</si>
  <si>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</si>
  <si>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</si>
  <si>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</si>
  <si>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</si>
  <si>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</si>
  <si>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</si>
  <si>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</si>
  <si>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</si>
  <si>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</si>
  <si>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</si>
  <si>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</si>
  <si>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</si>
  <si>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</si>
  <si>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</si>
  <si>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</si>
  <si>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</si>
  <si>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</si>
  <si>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</si>
  <si>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</si>
  <si>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</si>
  <si>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</si>
  <si>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</si>
  <si>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</si>
  <si>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</si>
  <si>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</si>
  <si>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</si>
  <si>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</si>
  <si>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</si>
  <si>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</si>
  <si>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</si>
  <si>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</si>
  <si>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</si>
  <si>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</si>
  <si>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</si>
  <si>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</si>
  <si>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</si>
  <si>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</si>
  <si>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</si>
  <si>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</si>
  <si>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</si>
  <si>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</si>
  <si>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</si>
  <si>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</si>
  <si>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</si>
  <si>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</si>
  <si>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</si>
  <si>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</si>
  <si>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</si>
  <si>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</si>
  <si>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</si>
  <si>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</si>
  <si>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</si>
  <si>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</si>
  <si>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</si>
  <si>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</si>
  <si>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</si>
  <si>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</si>
  <si>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</si>
  <si>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</si>
  <si>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</si>
  <si>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</si>
  <si>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</si>
  <si>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</si>
  <si>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</si>
  <si>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</si>
  <si>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</si>
  <si>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</si>
  <si>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</si>
  <si>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</si>
  <si>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</si>
  <si>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</si>
  <si>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</si>
  <si>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</si>
  <si>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</si>
  <si>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</si>
  <si>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</si>
  <si>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</si>
  <si>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</si>
  <si>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</si>
  <si>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</si>
  <si>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</si>
  <si>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</si>
  <si>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</si>
  <si>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</si>
  <si>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</si>
  <si>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</si>
  <si>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</si>
  <si>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</si>
  <si>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</si>
  <si>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</si>
  <si>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</si>
  <si>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</si>
  <si>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</si>
  <si>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</si>
  <si>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</si>
  <si>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</si>
  <si>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</si>
  <si>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</si>
  <si>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</si>
  <si>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</si>
  <si>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</si>
  <si>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</si>
  <si>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</si>
  <si>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</si>
  <si>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</si>
  <si>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</si>
  <si>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</si>
  <si>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</si>
  <si>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</si>
  <si>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</si>
  <si>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</si>
  <si>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</si>
  <si>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</si>
  <si>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</si>
  <si>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</si>
  <si>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</si>
  <si>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</si>
  <si>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</si>
  <si>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</si>
  <si>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</si>
  <si>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</si>
  <si>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</si>
  <si>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</si>
  <si>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</si>
  <si>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</si>
  <si>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</si>
  <si>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</si>
  <si>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</si>
  <si>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</si>
  <si>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</si>
  <si>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</si>
  <si>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</si>
  <si>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</si>
  <si>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</si>
  <si>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</si>
  <si>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</si>
  <si>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</si>
  <si>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</si>
  <si>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</si>
  <si>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</si>
  <si>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</si>
  <si>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</si>
  <si>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</si>
  <si>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</si>
  <si>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</si>
  <si>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</si>
  <si>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</si>
  <si>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</si>
  <si>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</si>
  <si>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</si>
  <si>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</si>
  <si>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</si>
  <si>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</si>
  <si>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</si>
  <si>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</si>
  <si>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</si>
  <si>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</si>
  <si>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</si>
  <si>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</si>
  <si>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</si>
  <si>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</si>
  <si>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</si>
  <si>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</si>
  <si>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</si>
  <si>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</si>
  <si>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</si>
  <si>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</si>
  <si>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</si>
  <si>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</si>
  <si>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</si>
  <si>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</si>
  <si>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</si>
  <si>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</si>
  <si>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</si>
  <si>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</si>
  <si>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</si>
  <si>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</si>
  <si>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</si>
  <si>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</si>
  <si>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</si>
  <si>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</si>
  <si>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</si>
  <si>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</si>
  <si>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</si>
  <si>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</si>
  <si>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</si>
  <si>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</si>
  <si>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</si>
  <si>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</si>
  <si>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</si>
  <si>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</si>
  <si>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</si>
  <si>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</si>
  <si>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</si>
  <si>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</si>
  <si>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</si>
  <si>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</si>
  <si>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</si>
  <si>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</si>
  <si>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</si>
  <si>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</si>
  <si>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</si>
  <si>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</si>
  <si>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</si>
  <si>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</si>
  <si>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</si>
  <si>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</si>
  <si>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</si>
  <si>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</si>
  <si>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</si>
  <si>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</si>
  <si>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</si>
  <si>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</si>
  <si>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</si>
  <si>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</si>
  <si>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</si>
  <si>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</si>
  <si>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</si>
  <si>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</si>
  <si>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</si>
  <si>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</si>
  <si>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</si>
  <si>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</si>
  <si>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</si>
  <si>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</si>
  <si>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</si>
  <si>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</si>
  <si>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</si>
  <si>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</si>
  <si>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</si>
  <si>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</si>
  <si>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</si>
  <si>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</si>
  <si>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</si>
  <si>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</si>
  <si>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</si>
  <si>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</si>
  <si>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</si>
  <si>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</si>
  <si>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</si>
  <si>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</si>
  <si>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</si>
  <si>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</si>
  <si>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</si>
  <si>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</si>
  <si>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</si>
  <si>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</si>
  <si>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</si>
  <si>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</si>
  <si>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</si>
  <si>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</si>
  <si>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</si>
  <si>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</si>
  <si>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</si>
  <si>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</si>
  <si>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</si>
  <si>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</si>
  <si>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</si>
  <si>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</si>
  <si>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</si>
  <si>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</si>
  <si>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</si>
  <si>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</si>
  <si>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</si>
  <si>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</si>
  <si>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</si>
  <si>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</si>
  <si>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</si>
  <si>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</si>
  <si>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</si>
  <si>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</si>
  <si>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</si>
  <si>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</si>
  <si>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</si>
  <si>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</si>
  <si>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</si>
  <si>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</si>
  <si>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</si>
  <si>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</si>
  <si>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</si>
  <si>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</si>
  <si>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</si>
  <si>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</si>
  <si>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</si>
  <si>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</si>
  <si>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</si>
  <si>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</si>
  <si>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</si>
  <si>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</si>
  <si>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</si>
  <si>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</si>
  <si>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</si>
  <si>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</si>
  <si>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</si>
  <si>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</si>
  <si>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</si>
  <si>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</si>
  <si>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</si>
  <si>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</si>
  <si>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</si>
  <si>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</si>
  <si>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</si>
  <si>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</si>
  <si>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</si>
  <si>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</si>
  <si>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</si>
  <si>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</si>
  <si>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</si>
  <si>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</si>
  <si>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</si>
  <si>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</si>
  <si>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</si>
  <si>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</si>
  <si>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</si>
  <si>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</si>
  <si>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</si>
  <si>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</si>
  <si>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</si>
  <si>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</si>
  <si>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</si>
  <si>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</si>
  <si>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</si>
  <si>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</si>
  <si>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</si>
  <si>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</si>
  <si>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</si>
  <si>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</si>
  <si>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</si>
  <si>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</si>
  <si>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</si>
  <si>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</si>
  <si>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</si>
  <si>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</si>
  <si>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</si>
  <si>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</si>
  <si>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</si>
  <si>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</si>
  <si>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</si>
  <si>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</si>
  <si>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</si>
  <si>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</si>
  <si>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</si>
  <si>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</si>
  <si>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</si>
  <si>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</si>
  <si>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</si>
  <si>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</si>
  <si>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</si>
  <si>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</si>
  <si>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</si>
  <si>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</si>
  <si>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</si>
  <si>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</si>
  <si>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</si>
  <si>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</si>
  <si>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</si>
  <si>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</si>
  <si>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</si>
  <si>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</si>
  <si>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</si>
  <si>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</si>
  <si>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</si>
  <si>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</si>
  <si>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</si>
  <si>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</si>
  <si>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</si>
  <si>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</si>
  <si>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</si>
  <si>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</si>
  <si>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</si>
  <si>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</si>
  <si>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</si>
  <si>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</si>
  <si>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</si>
  <si>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</si>
  <si>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</si>
  <si>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</si>
  <si>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</si>
  <si>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</si>
  <si>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</si>
  <si>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</si>
  <si>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</si>
  <si>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</si>
  <si>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</si>
  <si>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</si>
  <si>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</si>
  <si>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</si>
  <si>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</si>
  <si>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</si>
  <si>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</si>
  <si>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</si>
  <si>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</si>
  <si>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</si>
  <si>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</si>
  <si>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</si>
  <si>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</si>
  <si>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</si>
  <si>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</si>
  <si>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</si>
  <si>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</si>
  <si>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</si>
  <si>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</si>
  <si>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</si>
  <si>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</si>
  <si>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</si>
  <si>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</si>
  <si>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</si>
  <si>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</si>
  <si>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</si>
  <si>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</si>
  <si>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</si>
  <si>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</si>
  <si>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</si>
  <si>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</si>
  <si>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</si>
  <si>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</si>
  <si>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</si>
  <si>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</si>
  <si>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</si>
  <si>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</si>
  <si>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</si>
  <si>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</si>
  <si>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</si>
  <si>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</si>
  <si>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</si>
  <si>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</si>
  <si>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</si>
  <si>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</si>
  <si>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</si>
  <si>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</si>
  <si>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</si>
  <si>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</si>
  <si>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</si>
  <si>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</si>
  <si>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</si>
  <si>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</si>
  <si>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</si>
  <si>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</si>
  <si>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</si>
  <si>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</si>
  <si>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</si>
  <si>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</si>
  <si>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</si>
  <si>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</si>
  <si>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</si>
  <si>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</si>
  <si>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</si>
  <si>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</si>
  <si>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</si>
  <si>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</si>
  <si>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</si>
  <si>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</si>
  <si>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</si>
  <si>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</si>
  <si>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</si>
  <si>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</si>
  <si>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</si>
  <si>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</si>
  <si>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</si>
  <si>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</si>
  <si>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</si>
  <si>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</si>
  <si>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</si>
  <si>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</si>
  <si>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</si>
  <si>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</si>
  <si>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</si>
  <si>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</si>
  <si>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</si>
  <si>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</si>
  <si>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</si>
  <si>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</si>
  <si>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</si>
  <si>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</si>
  <si>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</si>
  <si>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</si>
  <si>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</si>
  <si>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</si>
  <si>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</si>
  <si>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</si>
  <si>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</si>
  <si>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</si>
  <si>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</si>
  <si>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</si>
  <si>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</si>
  <si>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</si>
  <si>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</si>
  <si>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</si>
  <si>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</si>
  <si>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</si>
  <si>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</si>
  <si>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</si>
  <si>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</si>
  <si>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</si>
  <si>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</si>
  <si>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</si>
  <si>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</si>
  <si>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</si>
  <si>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</si>
  <si>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</si>
  <si>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</si>
  <si>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</si>
  <si>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</si>
  <si>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</si>
  <si>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</si>
  <si>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</si>
  <si>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</si>
  <si>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</si>
  <si>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</si>
  <si>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</si>
  <si>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</si>
  <si>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</si>
  <si>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</si>
  <si>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</si>
  <si>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</si>
  <si>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</si>
  <si>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</si>
  <si>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</si>
  <si>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</si>
  <si>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</si>
  <si>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</si>
  <si>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</si>
  <si>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</si>
  <si>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</si>
  <si>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</si>
  <si>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</si>
  <si>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</si>
  <si>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</si>
  <si>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</si>
  <si>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</si>
  <si>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</si>
  <si>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</si>
  <si>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</si>
  <si>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</si>
  <si>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</si>
  <si>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</si>
  <si>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</si>
  <si>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</si>
  <si>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</si>
  <si>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</si>
  <si>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</si>
  <si>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</si>
  <si>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</si>
  <si>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</si>
  <si>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</si>
  <si>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</si>
  <si>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</si>
  <si>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</si>
  <si>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</si>
  <si>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</si>
  <si>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</si>
  <si>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</si>
  <si>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</si>
  <si>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</si>
  <si>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</si>
  <si>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</si>
  <si>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</si>
  <si>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</si>
  <si>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</si>
  <si>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</si>
  <si>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</si>
  <si>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</si>
  <si>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</si>
  <si>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</si>
  <si>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</si>
  <si>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</si>
  <si>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</si>
  <si>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</si>
  <si>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</si>
  <si>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</si>
  <si>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</si>
  <si>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</si>
  <si>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</si>
  <si>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</si>
  <si>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</si>
  <si>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</si>
  <si>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</si>
  <si>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</si>
  <si>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</si>
  <si>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</si>
  <si>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</si>
  <si>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</si>
  <si>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</si>
  <si>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</si>
  <si>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</si>
  <si>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</si>
  <si>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</si>
  <si>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</si>
  <si>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</si>
  <si>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</si>
  <si>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</si>
  <si>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</si>
  <si>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</si>
  <si>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</si>
  <si>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</si>
  <si>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</si>
  <si>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</si>
  <si>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</si>
  <si>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</si>
  <si>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</si>
  <si>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</si>
  <si>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</si>
  <si>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</si>
  <si>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</si>
  <si>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</si>
  <si>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</si>
  <si>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</si>
  <si>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</si>
  <si>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</si>
  <si>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</si>
  <si>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</si>
  <si>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</si>
  <si>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</si>
  <si>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</si>
  <si>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</si>
  <si>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</si>
  <si>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</si>
  <si>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</si>
  <si>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</si>
  <si>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</si>
  <si>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</si>
  <si>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</si>
  <si>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</si>
  <si>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</si>
  <si>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</si>
  <si>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</si>
  <si>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</si>
  <si>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</si>
  <si>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</si>
  <si>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</si>
  <si>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</si>
  <si>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</si>
  <si>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</si>
  <si>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</si>
  <si>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</si>
  <si>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</si>
  <si>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</si>
  <si>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</si>
  <si>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</si>
  <si>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</si>
  <si>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</si>
  <si>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</si>
  <si>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</si>
  <si>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</si>
  <si>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</si>
  <si>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</si>
  <si>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</si>
  <si>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</si>
  <si>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</si>
  <si>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</si>
  <si>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</si>
  <si>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</si>
  <si>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</si>
  <si>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</si>
  <si>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</si>
  <si>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</si>
  <si>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</si>
  <si>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</si>
  <si>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</si>
  <si>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</si>
  <si>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</si>
  <si>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</si>
  <si>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</si>
  <si>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</si>
  <si>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</si>
  <si>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</si>
  <si>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</si>
  <si>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</si>
  <si>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</si>
  <si>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</si>
  <si>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</si>
  <si>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</si>
  <si>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</si>
  <si>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</si>
  <si>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</si>
  <si>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</si>
  <si>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</si>
  <si>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</si>
  <si>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</si>
  <si>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</si>
  <si>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</si>
  <si>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</si>
  <si>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</si>
  <si>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</si>
  <si>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</si>
  <si>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</si>
  <si>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</si>
  <si>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</si>
  <si>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</si>
  <si>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</si>
  <si>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</si>
  <si>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</si>
  <si>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</si>
  <si>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</si>
  <si>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</si>
  <si>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</si>
  <si>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</si>
  <si>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</si>
  <si>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</si>
  <si>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</si>
  <si>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</si>
  <si>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</si>
  <si>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</si>
  <si>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</si>
  <si>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</si>
  <si>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</si>
  <si>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</si>
  <si>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</si>
  <si>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</si>
  <si>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</si>
  <si>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</si>
  <si>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</si>
  <si>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</si>
  <si>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</si>
  <si>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</si>
  <si>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</si>
  <si>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</si>
  <si>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</si>
  <si>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</si>
  <si>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</si>
  <si>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</si>
  <si>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</si>
  <si>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</si>
  <si>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</si>
  <si>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</si>
  <si>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</si>
  <si>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</si>
  <si>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</si>
  <si>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</si>
  <si>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</si>
  <si>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</si>
  <si>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</si>
  <si>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</si>
  <si>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</si>
  <si>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</si>
  <si>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</si>
  <si>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</si>
  <si>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</si>
  <si>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</si>
  <si>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</si>
  <si>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</si>
  <si>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</si>
  <si>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</si>
  <si>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</si>
  <si>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</si>
  <si>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</si>
  <si>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</si>
  <si>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</si>
  <si>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</si>
  <si>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</si>
  <si>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</si>
  <si>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</si>
  <si>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</si>
  <si>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</si>
  <si>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</si>
  <si>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</si>
  <si>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</si>
  <si>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</si>
  <si>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</si>
  <si>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</si>
  <si>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</si>
  <si>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</si>
  <si>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</si>
  <si>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</si>
  <si>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</si>
  <si>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</si>
  <si>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</si>
  <si>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</si>
  <si>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</si>
  <si>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</si>
  <si>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</si>
  <si>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</si>
  <si>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</si>
  <si>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</si>
  <si>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</si>
  <si>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</si>
  <si>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</si>
  <si>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</si>
  <si>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</si>
  <si>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</si>
  <si>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</si>
  <si>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</si>
  <si>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</si>
  <si>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</si>
  <si>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</si>
  <si>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</si>
  <si>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</si>
  <si>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</si>
  <si>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</si>
  <si>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</si>
  <si>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</si>
  <si>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</si>
  <si>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</si>
  <si>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</si>
  <si>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</si>
  <si>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</si>
  <si>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</si>
  <si>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</si>
  <si>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</si>
  <si>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</si>
  <si>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</si>
  <si>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</si>
  <si>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</si>
  <si>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</si>
  <si>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</si>
  <si>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</si>
  <si>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</si>
  <si>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</si>
  <si>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</si>
  <si>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</si>
  <si>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</si>
  <si>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</si>
  <si>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</si>
  <si>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</si>
  <si>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</si>
  <si>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</si>
  <si>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</si>
  <si>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</si>
  <si>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</si>
  <si>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</si>
  <si>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</si>
  <si>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</si>
  <si>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</si>
  <si>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</si>
  <si>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</si>
  <si>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</si>
  <si>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</si>
  <si>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</si>
  <si>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</si>
  <si>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</si>
  <si>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</si>
  <si>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</si>
  <si>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</si>
  <si>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</si>
  <si>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</si>
  <si>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</si>
  <si>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</si>
  <si>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</si>
  <si>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</si>
  <si>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</si>
  <si>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</si>
  <si>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</si>
  <si>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</si>
  <si>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</si>
  <si>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</si>
  <si>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</si>
  <si>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</si>
  <si>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</si>
  <si>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</si>
  <si>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</si>
  <si>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</si>
  <si>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</si>
  <si>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</si>
  <si>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</si>
  <si>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</si>
  <si>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</si>
  <si>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</si>
  <si>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</si>
  <si>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</si>
  <si>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</si>
  <si>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</si>
  <si>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</si>
  <si>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</si>
  <si>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</si>
  <si>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</si>
  <si>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</si>
  <si>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</si>
  <si>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</si>
  <si>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</si>
  <si>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</si>
  <si>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</si>
  <si>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</si>
  <si>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</si>
  <si>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</si>
  <si>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</si>
  <si>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</si>
  <si>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</si>
  <si>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</si>
  <si>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</si>
  <si>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</si>
  <si>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</si>
  <si>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</si>
  <si>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</si>
  <si>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</si>
  <si>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</si>
  <si>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</si>
  <si>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</si>
  <si>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</si>
  <si>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</si>
  <si>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</si>
  <si>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</si>
  <si>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</si>
  <si>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</si>
  <si>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</si>
  <si>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</si>
  <si>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</si>
  <si>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</si>
  <si>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</si>
  <si>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</si>
  <si>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</si>
  <si>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</si>
  <si>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</si>
  <si>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</si>
  <si>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</si>
  <si>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</si>
  <si>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</si>
  <si>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</si>
  <si>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</si>
  <si>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</si>
  <si>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</si>
  <si>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</si>
  <si>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</si>
  <si>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</si>
  <si>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</si>
  <si>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</si>
  <si>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</si>
  <si>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</si>
  <si>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</si>
  <si>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</si>
  <si>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</si>
  <si>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</si>
  <si>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</si>
  <si>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</si>
  <si>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</si>
  <si>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</si>
  <si>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</si>
  <si>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</si>
  <si>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</si>
  <si>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</si>
  <si>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</si>
  <si>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</si>
  <si>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</si>
  <si>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</si>
  <si>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</si>
  <si>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</si>
  <si>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</si>
  <si>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</si>
  <si>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</si>
  <si>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</si>
  <si>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</si>
  <si>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</si>
  <si>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</si>
  <si>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</si>
  <si>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</si>
  <si>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</si>
  <si>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</si>
  <si>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</si>
  <si>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</si>
  <si>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</si>
  <si>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</si>
  <si>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</si>
  <si>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</si>
  <si>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</si>
  <si>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</si>
  <si>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</si>
  <si>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</si>
  <si>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</si>
  <si>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</si>
  <si>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</si>
  <si>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</si>
  <si>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</si>
  <si>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</si>
  <si>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</si>
  <si>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</si>
  <si>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</si>
  <si>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</si>
  <si>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</si>
  <si>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</si>
  <si>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</si>
  <si>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</si>
  <si>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</si>
  <si>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</si>
  <si>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</si>
  <si>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</si>
  <si>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</si>
  <si>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</si>
  <si>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</si>
  <si>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</si>
  <si>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</si>
  <si>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</si>
  <si>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</si>
  <si>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</si>
  <si>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</si>
  <si>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</si>
  <si>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</si>
  <si>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</si>
  <si>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</si>
  <si>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</si>
  <si>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</si>
  <si>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</si>
  <si>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</si>
  <si>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</si>
  <si>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</si>
  <si>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</si>
  <si>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</si>
  <si>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</si>
  <si>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</si>
  <si>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</si>
  <si>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</si>
  <si>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</si>
  <si>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</si>
  <si>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</si>
  <si>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</si>
  <si>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</si>
  <si>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</si>
  <si>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</si>
  <si>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</si>
  <si>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</si>
  <si>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</si>
  <si>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</si>
  <si>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</si>
  <si>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</si>
  <si>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</si>
  <si>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</si>
  <si>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</si>
  <si>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</si>
  <si>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</si>
  <si>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</si>
  <si>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</si>
  <si>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</si>
  <si>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</si>
  <si>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</si>
  <si>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</si>
  <si>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</si>
  <si>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</si>
  <si>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</si>
  <si>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</si>
  <si>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</si>
  <si>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</si>
  <si>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</si>
  <si>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</si>
  <si>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</si>
  <si>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</si>
  <si>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</si>
  <si>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</si>
  <si>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</si>
  <si>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</si>
  <si>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</si>
  <si>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</si>
  <si>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</si>
  <si>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</si>
  <si>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</si>
  <si>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</si>
  <si>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</si>
  <si>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</si>
  <si>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</si>
  <si>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</si>
  <si>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</si>
  <si>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</si>
  <si>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</si>
  <si>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</si>
  <si>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</si>
  <si>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</si>
  <si>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</si>
  <si>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</si>
  <si>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</si>
  <si>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</si>
  <si>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</si>
  <si>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</si>
  <si>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</si>
  <si>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</si>
  <si>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</si>
  <si>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</si>
  <si>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</si>
  <si>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</si>
  <si>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</si>
  <si>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</si>
  <si>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</si>
  <si>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</si>
  <si>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</si>
  <si>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</si>
  <si>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</si>
  <si>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</si>
  <si>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</si>
  <si>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</si>
  <si>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</si>
  <si>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</si>
  <si>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</si>
  <si>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</si>
  <si>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</si>
  <si>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</si>
  <si>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</si>
  <si>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</si>
  <si>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</si>
  <si>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</si>
  <si>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</si>
  <si>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</si>
  <si>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</si>
  <si>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</si>
  <si>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</si>
  <si>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</si>
  <si>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</si>
  <si>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</si>
  <si>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</si>
  <si>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</si>
  <si>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</si>
  <si>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</si>
  <si>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</si>
  <si>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</si>
  <si>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</si>
  <si>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</si>
  <si>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</si>
  <si>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</si>
  <si>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</si>
  <si>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</si>
  <si>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</si>
  <si>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</si>
  <si>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</si>
  <si>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</si>
  <si>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</si>
  <si>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</si>
  <si>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</si>
  <si>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</si>
  <si>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</si>
  <si>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</si>
  <si>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</si>
  <si>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</si>
  <si>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</si>
  <si>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</si>
  <si>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</si>
  <si>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</si>
  <si>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</si>
  <si>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</si>
  <si>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</si>
  <si>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</si>
  <si>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</si>
  <si>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</si>
  <si>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</si>
  <si>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</si>
  <si>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</si>
  <si>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</si>
  <si>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</si>
  <si>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</si>
  <si>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</si>
  <si>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</si>
  <si>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</si>
  <si>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</si>
  <si>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</si>
  <si>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</si>
  <si>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</si>
  <si>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</si>
  <si>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</si>
  <si>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</si>
  <si>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</si>
  <si>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</si>
  <si>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</si>
  <si>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</si>
  <si>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</si>
  <si>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</si>
  <si>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</si>
  <si>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</si>
  <si>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</si>
  <si>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</si>
  <si>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</si>
  <si>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</si>
  <si>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</si>
  <si>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</si>
  <si>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</si>
  <si>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</si>
  <si>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</si>
  <si>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</si>
  <si>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</si>
  <si>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</si>
  <si>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</si>
  <si>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</si>
  <si>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</si>
  <si>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</si>
  <si>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</si>
  <si>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</si>
  <si>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</si>
  <si>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</si>
  <si>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</si>
  <si>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</si>
  <si>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</si>
  <si>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</si>
  <si>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</si>
  <si>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</si>
  <si>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</si>
  <si>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</si>
  <si>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</si>
  <si>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</si>
  <si>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</si>
  <si>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</si>
  <si>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</si>
  <si>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</si>
  <si>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</si>
  <si>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</si>
  <si>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</si>
  <si>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</si>
  <si>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</si>
  <si>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</si>
  <si>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</si>
  <si>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</si>
  <si>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</si>
  <si>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</si>
  <si>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</si>
  <si>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</si>
  <si>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</si>
  <si>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</si>
  <si>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</si>
  <si>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</si>
  <si>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</si>
  <si>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</si>
  <si>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</si>
  <si>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</si>
  <si>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</si>
  <si>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</si>
  <si>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</si>
  <si>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</si>
  <si>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</si>
  <si>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</si>
  <si>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</si>
  <si>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</si>
  <si>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</si>
  <si>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</si>
  <si>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</si>
  <si>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</si>
  <si>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</si>
  <si>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</si>
  <si>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</si>
  <si>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</si>
  <si>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</si>
  <si>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</si>
  <si>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</si>
  <si>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</si>
  <si>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</si>
  <si>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</si>
  <si>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</si>
  <si>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</si>
  <si>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</si>
  <si>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</si>
  <si>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</si>
  <si>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</si>
  <si>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</si>
  <si>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</si>
  <si>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</si>
  <si>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</si>
  <si>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</si>
  <si>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</si>
  <si>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</si>
  <si>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</si>
  <si>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</si>
  <si>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</si>
  <si>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</si>
  <si>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</si>
  <si>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</si>
  <si>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</si>
  <si>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</si>
  <si>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</si>
  <si>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</si>
  <si>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</si>
  <si>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</si>
  <si>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</si>
  <si>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</si>
  <si>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</si>
  <si>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</si>
  <si>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</si>
  <si>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</si>
  <si>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</si>
  <si>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</si>
  <si>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</si>
  <si>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</si>
  <si>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</si>
  <si>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</si>
  <si>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</si>
  <si>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</si>
  <si>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</si>
  <si>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</si>
  <si>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</si>
  <si>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</si>
  <si>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</si>
  <si>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</si>
  <si>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</si>
  <si>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</si>
  <si>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</si>
  <si>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</si>
  <si>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</si>
  <si>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</si>
  <si>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</si>
  <si>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</si>
  <si>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</si>
  <si>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</si>
  <si>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</si>
  <si>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</si>
  <si>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</si>
  <si>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</si>
  <si>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</si>
  <si>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</si>
  <si>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</si>
  <si>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</si>
  <si>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</si>
  <si>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</si>
  <si>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</si>
  <si>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</si>
  <si>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</si>
  <si>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</si>
  <si>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</si>
  <si>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</si>
  <si>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</si>
  <si>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</si>
  <si>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</si>
  <si>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</si>
  <si>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</si>
  <si>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</si>
  <si>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</si>
  <si>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</si>
  <si>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</si>
  <si>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</si>
  <si>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</si>
  <si>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</si>
  <si>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</si>
  <si>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</si>
  <si>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</si>
  <si>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</si>
  <si>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</si>
  <si>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</si>
  <si>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</si>
  <si>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</si>
  <si>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</si>
  <si>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</si>
  <si>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</si>
  <si>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</si>
  <si>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</si>
  <si>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</si>
  <si>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</si>
  <si>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</si>
  <si>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</si>
  <si>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</si>
  <si>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</si>
  <si>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</si>
  <si>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</si>
  <si>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</si>
  <si>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</si>
  <si>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</si>
  <si>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</si>
  <si>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</si>
  <si>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</si>
  <si>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</si>
  <si>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</si>
  <si>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</si>
  <si>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</si>
  <si>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</si>
  <si>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</si>
  <si>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</si>
  <si>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</si>
  <si>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</si>
  <si>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</si>
  <si>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</si>
  <si>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</si>
  <si>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</si>
  <si>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</si>
  <si>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</si>
  <si>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</si>
  <si>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</si>
  <si>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</si>
  <si>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</si>
  <si>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</si>
  <si>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</si>
  <si>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</si>
  <si>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</si>
  <si>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</si>
  <si>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</si>
  <si>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</si>
  <si>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</si>
  <si>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</si>
  <si>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</si>
  <si>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</si>
  <si>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</si>
  <si>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</si>
  <si>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</si>
  <si>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</si>
  <si>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</si>
  <si>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</si>
  <si>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</si>
  <si>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</si>
  <si>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</si>
  <si>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</si>
  <si>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</si>
  <si>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</si>
  <si>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</si>
  <si>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</si>
  <si>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</si>
  <si>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</si>
  <si>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</si>
  <si>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</si>
  <si>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</si>
  <si>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</si>
  <si>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</si>
  <si>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</si>
  <si>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</si>
  <si>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</si>
  <si>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</si>
  <si>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</si>
  <si>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</si>
  <si>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</si>
  <si>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</si>
  <si>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</si>
  <si>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</si>
  <si>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</si>
  <si>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</si>
  <si>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</si>
  <si>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</si>
  <si>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</si>
  <si>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</si>
  <si>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</si>
  <si>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</si>
  <si>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</si>
  <si>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</si>
  <si>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</si>
  <si>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</si>
  <si>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</si>
  <si>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</si>
  <si>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</si>
  <si>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</si>
  <si>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</si>
  <si>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</si>
  <si>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</si>
  <si>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</si>
  <si>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</si>
  <si>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</si>
  <si>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</si>
  <si>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</si>
  <si>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</si>
  <si>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</si>
  <si>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</si>
  <si>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</si>
  <si>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</si>
  <si>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</si>
  <si>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</si>
  <si>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</si>
  <si>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</si>
  <si>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</si>
  <si>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</si>
  <si>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</si>
  <si>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</si>
  <si>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</si>
  <si>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</si>
  <si>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</si>
  <si>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</si>
  <si>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</si>
  <si>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</si>
  <si>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</si>
  <si>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</si>
  <si>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</si>
  <si>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</si>
  <si>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</si>
  <si>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</si>
  <si>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</si>
  <si>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</si>
  <si>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</si>
  <si>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</si>
  <si>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</si>
  <si>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</si>
  <si>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</si>
  <si>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</si>
  <si>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</si>
  <si>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</si>
  <si>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</si>
  <si>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</si>
  <si>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</si>
  <si>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</si>
  <si>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</si>
  <si>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</si>
  <si>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</si>
  <si>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</si>
  <si>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</si>
  <si>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</si>
  <si>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</si>
  <si>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</si>
  <si>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</si>
  <si>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</si>
  <si>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</si>
  <si>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</si>
  <si>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</si>
  <si>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</si>
  <si>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</si>
  <si>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</si>
  <si>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</si>
  <si>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</si>
  <si>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</si>
  <si>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</si>
  <si>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</si>
  <si>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</si>
  <si>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</si>
  <si>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</si>
  <si>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</si>
  <si>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</si>
  <si>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</si>
  <si>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</si>
  <si>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</si>
  <si>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</si>
  <si>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</si>
  <si>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</si>
  <si>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</si>
  <si>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</si>
  <si>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</si>
  <si>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</si>
  <si>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</si>
  <si>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</si>
  <si>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</si>
  <si>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</si>
  <si>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</si>
  <si>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</si>
  <si>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</si>
  <si>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</si>
  <si>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</si>
  <si>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</si>
  <si>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</si>
  <si>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</si>
  <si>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</si>
  <si>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</si>
  <si>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</si>
  <si>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</si>
  <si>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</si>
  <si>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</si>
  <si>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</si>
  <si>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</si>
  <si>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</si>
  <si>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</si>
  <si>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</si>
  <si>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</si>
  <si>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</si>
  <si>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</si>
  <si>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</si>
  <si>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</si>
  <si>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</si>
  <si>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</si>
  <si>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</si>
  <si>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</si>
  <si>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</si>
  <si>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</si>
  <si>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</si>
  <si>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</si>
  <si>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</si>
  <si>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</si>
  <si>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</si>
  <si>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</si>
  <si>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</si>
  <si>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</si>
  <si>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</si>
  <si>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</si>
  <si>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</si>
  <si>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</si>
  <si>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</si>
  <si>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</si>
  <si>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</si>
  <si>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</si>
  <si>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</si>
  <si>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</si>
  <si>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</si>
  <si>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</si>
  <si>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</si>
  <si>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</si>
  <si>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</si>
  <si>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</si>
  <si>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</si>
  <si>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</si>
  <si>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</si>
  <si>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</si>
  <si>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</si>
  <si>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</si>
  <si>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</si>
  <si>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</si>
  <si>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</si>
  <si>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</si>
  <si>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</si>
  <si>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</si>
  <si>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</si>
  <si>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</si>
  <si>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</si>
  <si>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</si>
  <si>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</si>
  <si>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</si>
  <si>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</si>
  <si>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</si>
  <si>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</si>
  <si>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</si>
  <si>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</si>
  <si>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</si>
  <si>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</si>
  <si>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</si>
  <si>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</si>
  <si>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</si>
  <si>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</si>
  <si>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</si>
  <si>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</si>
  <si>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</si>
  <si>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</si>
  <si>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</si>
  <si>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</si>
  <si>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</si>
  <si>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</si>
  <si>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</si>
  <si>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</si>
  <si>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</si>
  <si>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</si>
  <si>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</si>
  <si>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</si>
  <si>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</si>
  <si>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</si>
  <si>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</si>
  <si>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</si>
  <si>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</si>
  <si>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</si>
  <si>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</si>
  <si>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</si>
  <si>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</si>
  <si>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</si>
  <si>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</si>
  <si>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</si>
  <si>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</si>
  <si>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</si>
  <si>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</si>
  <si>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</si>
  <si>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</si>
  <si>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</si>
  <si>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</si>
  <si>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</si>
  <si>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</si>
  <si>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</si>
  <si>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</si>
  <si>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</si>
  <si>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</si>
  <si>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</si>
  <si>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</si>
  <si>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</si>
  <si>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</si>
  <si>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</si>
  <si>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</si>
  <si>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</si>
  <si>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</si>
  <si>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</si>
  <si>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</si>
  <si>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</si>
  <si>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</si>
  <si>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</si>
  <si>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</si>
  <si>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</si>
  <si>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</si>
  <si>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</si>
  <si>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</si>
  <si>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</si>
  <si>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</si>
  <si>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</si>
  <si>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</si>
  <si>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</si>
  <si>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</si>
  <si>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</si>
  <si>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</si>
  <si>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</si>
  <si>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</si>
  <si>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</si>
  <si>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</si>
  <si>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</si>
  <si>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</si>
  <si>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</si>
  <si>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</si>
  <si>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</si>
  <si>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</si>
  <si>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</si>
  <si>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</si>
  <si>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</si>
  <si>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</si>
  <si>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</si>
  <si>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</si>
  <si>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</si>
  <si>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</si>
  <si>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</si>
  <si>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</si>
  <si>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</si>
  <si>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</si>
  <si>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</si>
  <si>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</si>
  <si>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</si>
  <si>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</si>
  <si>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</si>
  <si>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</si>
  <si>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</si>
  <si>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</si>
  <si>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</si>
  <si>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</si>
  <si>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</si>
  <si>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</si>
  <si>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</si>
  <si>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</si>
  <si>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</si>
  <si>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</si>
  <si>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</si>
  <si>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</si>
  <si>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</si>
  <si>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</si>
  <si>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</si>
  <si>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</si>
  <si>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</si>
  <si>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</si>
  <si>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</si>
  <si>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</si>
  <si>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</si>
  <si>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</si>
  <si>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</si>
  <si>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</si>
  <si>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</si>
  <si>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</si>
  <si>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</si>
  <si>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</si>
  <si>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</si>
  <si>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</si>
  <si>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</si>
  <si>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</si>
  <si>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</si>
  <si>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</si>
  <si>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</si>
  <si>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</si>
  <si>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</si>
  <si>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</si>
  <si>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</si>
  <si>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</si>
  <si>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</si>
  <si>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</si>
  <si>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</si>
  <si>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</si>
  <si>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</si>
  <si>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</si>
  <si>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</si>
  <si>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</si>
  <si>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</si>
  <si>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</si>
  <si>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</si>
  <si>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</si>
  <si>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</si>
  <si>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</si>
  <si>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</si>
  <si>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</si>
  <si>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</si>
  <si>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</si>
  <si>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</si>
  <si>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</si>
  <si>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</si>
  <si>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</si>
  <si>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</si>
  <si>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</si>
  <si>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</si>
  <si>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</si>
  <si>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</si>
  <si>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</si>
  <si>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</si>
  <si>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</si>
  <si>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</si>
  <si>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</si>
  <si>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</si>
  <si>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</si>
  <si>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</si>
  <si>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</si>
  <si>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</si>
  <si>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</si>
  <si>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</si>
  <si>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</si>
  <si>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</si>
  <si>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</si>
  <si>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</si>
  <si>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</si>
  <si>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</si>
  <si>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</si>
  <si>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</si>
  <si>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</si>
  <si>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</si>
  <si>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</si>
  <si>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</si>
  <si>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</si>
  <si>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</si>
  <si>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</si>
  <si>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</si>
  <si>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</si>
  <si>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</si>
  <si>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</si>
  <si>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</si>
  <si>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</si>
  <si>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</si>
  <si>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</si>
  <si>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</si>
  <si>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</si>
  <si>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</si>
  <si>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</si>
  <si>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</si>
  <si>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</si>
  <si>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</si>
  <si>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</si>
  <si>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</si>
  <si>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</si>
  <si>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</si>
  <si>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</si>
  <si>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</si>
  <si>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</si>
  <si>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</si>
  <si>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</si>
  <si>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</si>
  <si>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</si>
  <si>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</si>
  <si>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</si>
  <si>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</si>
  <si>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</si>
  <si>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</si>
  <si>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</si>
  <si>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</si>
  <si>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</si>
  <si>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</si>
  <si>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</si>
  <si>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</si>
  <si>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</si>
  <si>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</si>
  <si>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</si>
  <si>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</si>
  <si>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</si>
  <si>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</si>
  <si>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</si>
  <si>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</si>
  <si>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</si>
  <si>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</si>
  <si>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</si>
  <si>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</si>
  <si>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</si>
  <si>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</si>
  <si>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</si>
  <si>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</si>
  <si>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</si>
  <si>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</si>
  <si>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</si>
  <si>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</si>
  <si>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</si>
  <si>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</si>
  <si>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</si>
  <si>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</si>
  <si>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</si>
  <si>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</si>
  <si>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</si>
  <si>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</si>
  <si>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</si>
  <si>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</si>
  <si>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</si>
  <si>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</si>
  <si>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</si>
  <si>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</si>
  <si>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</si>
  <si>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</si>
  <si>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</si>
  <si>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</si>
  <si>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</si>
  <si>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</si>
  <si>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</si>
  <si>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</si>
  <si>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</si>
  <si>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</si>
  <si>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</si>
  <si>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</si>
  <si>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</si>
  <si>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</si>
  <si>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</si>
  <si>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</si>
  <si>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</si>
  <si>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</si>
  <si>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</si>
  <si>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</si>
  <si>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</si>
  <si>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</si>
  <si>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</si>
  <si>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</si>
  <si>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</si>
  <si>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</si>
  <si>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</si>
  <si>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</si>
  <si>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</si>
  <si>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</si>
  <si>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</si>
  <si>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</si>
  <si>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</si>
  <si>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</si>
  <si>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</si>
  <si>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</si>
  <si>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</si>
  <si>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</si>
  <si>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</si>
  <si>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</si>
  <si>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</si>
  <si>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</si>
  <si>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</si>
  <si>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</si>
  <si>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</si>
  <si>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</si>
  <si>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</si>
  <si>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</si>
  <si>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</si>
  <si>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</si>
  <si>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</si>
  <si>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</si>
  <si>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</si>
  <si>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</si>
  <si>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</si>
  <si>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</si>
  <si>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</si>
  <si>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</si>
  <si>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</si>
  <si>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</si>
  <si>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</si>
  <si>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</si>
  <si>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</si>
  <si>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</si>
  <si>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</si>
  <si>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</si>
  <si>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</si>
  <si>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</si>
  <si>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</si>
  <si>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</si>
  <si>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</si>
  <si>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</si>
  <si>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</si>
  <si>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</si>
  <si>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</si>
  <si>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</si>
  <si>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</si>
  <si>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</si>
  <si>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</si>
  <si>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</si>
  <si>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</si>
  <si>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</si>
  <si>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</si>
  <si>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</si>
  <si>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</si>
  <si>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</si>
  <si>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</si>
  <si>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</si>
  <si>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</si>
  <si>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</si>
  <si>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</si>
  <si>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</si>
  <si>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</si>
  <si>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</si>
  <si>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</si>
  <si>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</si>
  <si>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</si>
  <si>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</si>
  <si>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</si>
  <si>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</si>
  <si>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</si>
  <si>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</si>
  <si>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</si>
  <si>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</si>
  <si>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</si>
  <si>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</si>
  <si>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</si>
  <si>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</si>
  <si>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</si>
  <si>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</si>
  <si>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</si>
  <si>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</si>
  <si>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</si>
  <si>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</si>
  <si>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</si>
  <si>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</si>
  <si>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</si>
  <si>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</si>
  <si>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</si>
  <si>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</si>
  <si>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</si>
  <si>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</si>
  <si>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</si>
  <si>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</si>
  <si>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</si>
  <si>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</si>
  <si>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</si>
  <si>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</si>
  <si>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</si>
  <si>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</si>
  <si>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</si>
  <si>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</si>
  <si>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</si>
  <si>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</si>
  <si>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</si>
  <si>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</si>
  <si>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</si>
  <si>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</si>
  <si>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</si>
  <si>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</si>
  <si>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</si>
  <si>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</si>
  <si>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</si>
  <si>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</si>
  <si>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</si>
  <si>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</si>
  <si>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</si>
  <si>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</si>
  <si>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</si>
  <si>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</si>
  <si>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</si>
  <si>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</si>
  <si>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</si>
  <si>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</si>
  <si>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</si>
  <si>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</si>
  <si>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</si>
  <si>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</si>
  <si>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</si>
  <si>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</si>
  <si>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</si>
  <si>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</si>
  <si>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</si>
  <si>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</si>
  <si>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</si>
  <si>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</si>
  <si>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</si>
  <si>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</si>
  <si>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</si>
  <si>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</si>
  <si>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</si>
  <si>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</si>
  <si>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</si>
  <si>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</si>
  <si>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</si>
  <si>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</si>
  <si>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</si>
  <si>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</si>
  <si>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</si>
  <si>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</si>
  <si>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</si>
  <si>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</si>
  <si>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</si>
  <si>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</si>
  <si>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</si>
  <si>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</si>
  <si>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</si>
  <si>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</si>
  <si>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</si>
  <si>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</si>
  <si>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</si>
  <si>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</si>
  <si>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</si>
  <si>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</si>
  <si>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</si>
  <si>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</si>
  <si>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</si>
  <si>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</si>
  <si>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</si>
  <si>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</si>
  <si>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</si>
  <si>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</si>
  <si>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</si>
  <si>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</si>
  <si>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</si>
  <si>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</si>
  <si>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</si>
  <si>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</si>
  <si>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</si>
  <si>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</si>
  <si>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</si>
  <si>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</si>
  <si>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</si>
  <si>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</si>
  <si>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</si>
  <si>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</si>
  <si>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</si>
  <si>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</si>
  <si>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</si>
  <si>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</si>
  <si>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</si>
  <si>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</si>
  <si>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</si>
  <si>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</si>
  <si>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</si>
  <si>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</si>
  <si>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</si>
  <si>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</si>
  <si>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</si>
  <si>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</si>
  <si>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</si>
  <si>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</si>
  <si>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</si>
  <si>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</si>
  <si>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</si>
  <si>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</si>
  <si>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</si>
  <si>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</si>
  <si>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</si>
  <si>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</si>
  <si>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</si>
  <si>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</si>
  <si>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</si>
  <si>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</si>
  <si>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</si>
  <si>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</si>
  <si>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</si>
  <si>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</si>
  <si>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</si>
  <si>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</si>
  <si>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</si>
  <si>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</si>
  <si>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</si>
  <si>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</si>
  <si>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</si>
  <si>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</si>
  <si>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</si>
  <si>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</si>
  <si>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</si>
  <si>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</si>
  <si>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</si>
  <si>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</si>
  <si>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</si>
  <si>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</si>
  <si>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</si>
  <si>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</si>
  <si>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</si>
  <si>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</si>
  <si>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</si>
  <si>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</si>
  <si>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</si>
  <si>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</si>
  <si>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</si>
  <si>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</si>
  <si>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</si>
  <si>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</si>
  <si>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</si>
  <si>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</si>
  <si>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</si>
  <si>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</si>
  <si>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</si>
  <si>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</si>
  <si>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</si>
  <si>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</si>
  <si>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</si>
  <si>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</si>
  <si>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</si>
  <si>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</si>
  <si>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</si>
  <si>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</si>
  <si>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</si>
  <si>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</si>
  <si>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</si>
  <si>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</si>
  <si>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</si>
  <si>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</si>
  <si>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</si>
  <si>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</si>
  <si>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</si>
  <si>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</si>
  <si>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</si>
  <si>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</si>
  <si>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</si>
  <si>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</si>
  <si>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</si>
  <si>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</si>
  <si>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</si>
  <si>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</si>
  <si>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</si>
  <si>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</si>
  <si>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</si>
  <si>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</si>
  <si>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</si>
  <si>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</si>
  <si>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</si>
  <si>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</si>
  <si>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</si>
  <si>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</si>
  <si>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</si>
  <si>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</si>
  <si>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</si>
  <si>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</si>
  <si>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</si>
  <si>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</si>
  <si>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</si>
  <si>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</si>
  <si>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</si>
  <si>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</si>
  <si>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</si>
  <si>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</si>
  <si>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</si>
  <si>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</si>
  <si>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</si>
  <si>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</si>
  <si>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</si>
  <si>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</si>
  <si>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</si>
  <si>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</si>
  <si>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</si>
  <si>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</si>
  <si>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</si>
  <si>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</si>
  <si>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</si>
  <si>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</si>
  <si>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</si>
  <si>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</si>
  <si>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</si>
  <si>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</si>
  <si>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</si>
  <si>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</si>
  <si>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</si>
  <si>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</si>
  <si>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</si>
  <si>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</si>
  <si>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</si>
  <si>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</si>
  <si>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</si>
  <si>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</si>
  <si>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</si>
  <si>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</si>
  <si>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</si>
  <si>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</si>
  <si>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</si>
  <si>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</si>
  <si>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</si>
  <si>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</si>
  <si>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</si>
  <si>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</si>
  <si>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</si>
  <si>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</si>
  <si>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</si>
  <si>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</si>
  <si>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</si>
  <si>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</si>
  <si>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</si>
  <si>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</si>
  <si>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</si>
  <si>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</si>
  <si>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</si>
  <si>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</si>
  <si>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</si>
  <si>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</si>
  <si>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</si>
  <si>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</si>
  <si>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</si>
  <si>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</si>
  <si>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</si>
  <si>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</si>
  <si>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</si>
  <si>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</si>
  <si>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</si>
  <si>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</si>
  <si>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</si>
  <si>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</si>
  <si>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</si>
  <si>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</si>
  <si>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</si>
  <si>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</si>
  <si>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</si>
  <si>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</si>
  <si>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</si>
  <si>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</si>
  <si>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</si>
  <si>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</si>
  <si>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</si>
  <si>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</si>
  <si>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</si>
  <si>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</si>
  <si>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</si>
  <si>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</si>
  <si>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</si>
  <si>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</si>
  <si>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</si>
  <si>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</si>
  <si>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</si>
  <si>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</si>
  <si>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</si>
  <si>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</si>
  <si>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</si>
  <si>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</si>
  <si>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</si>
  <si>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</si>
  <si>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</si>
  <si>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</si>
  <si>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</si>
  <si>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</si>
  <si>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</si>
  <si>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</si>
  <si>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</si>
  <si>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</si>
  <si>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</si>
  <si>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</si>
  <si>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</si>
  <si>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</si>
  <si>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</si>
  <si>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</si>
  <si>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</si>
  <si>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</si>
  <si>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</si>
  <si>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</si>
  <si>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</si>
  <si>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</si>
  <si>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</si>
  <si>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</si>
  <si>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</si>
  <si>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</si>
  <si>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</si>
  <si>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</si>
  <si>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</si>
  <si>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</si>
  <si>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</si>
  <si>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</si>
  <si>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</si>
  <si>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</si>
  <si>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</si>
  <si>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</si>
  <si>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</si>
  <si>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</si>
  <si>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</si>
  <si>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</si>
  <si>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</si>
  <si>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</si>
  <si>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</si>
  <si>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</si>
  <si>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</si>
  <si>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</si>
  <si>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</si>
  <si>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</si>
  <si>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</si>
  <si>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</si>
  <si>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</si>
  <si>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</si>
  <si>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</si>
  <si>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</si>
  <si>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</si>
  <si>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</si>
  <si>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</si>
  <si>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</si>
  <si>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</si>
  <si>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</si>
  <si>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</si>
  <si>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</si>
  <si>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</si>
  <si>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</si>
  <si>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</si>
  <si>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</si>
  <si>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</si>
  <si>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</si>
  <si>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</si>
  <si>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</si>
  <si>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</si>
  <si>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</si>
  <si>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</si>
  <si>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</si>
  <si>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</si>
  <si>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</si>
  <si>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</si>
  <si>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</si>
  <si>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</si>
  <si>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</si>
  <si>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</si>
  <si>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</si>
  <si>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</si>
  <si>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</si>
  <si>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</si>
  <si>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</si>
  <si>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</si>
  <si>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</si>
  <si>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</si>
  <si>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</si>
  <si>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</si>
  <si>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</si>
  <si>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</si>
  <si>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</si>
  <si>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</si>
  <si>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</si>
  <si>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</si>
  <si>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</si>
  <si>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</si>
  <si>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</si>
  <si>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</si>
  <si>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</si>
  <si>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</si>
  <si>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</si>
  <si>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</si>
  <si>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</si>
  <si>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</si>
  <si>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</si>
  <si>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</si>
  <si>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</si>
  <si>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</si>
  <si>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</si>
  <si>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</si>
  <si>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</si>
  <si>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</si>
  <si>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</si>
  <si>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</si>
  <si>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</si>
  <si>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</si>
  <si>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</si>
  <si>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</si>
  <si>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</si>
  <si>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</si>
  <si>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</si>
  <si>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</si>
  <si>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</si>
  <si>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</si>
  <si>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</si>
  <si>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</si>
  <si>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</si>
  <si>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</si>
  <si>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</si>
  <si>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</si>
  <si>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</si>
  <si>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</si>
  <si>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</si>
  <si>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</si>
  <si>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</si>
  <si>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</si>
  <si>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</si>
  <si>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</si>
  <si>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</si>
  <si>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</si>
  <si>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</si>
  <si>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</si>
  <si>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</si>
  <si>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</si>
  <si>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</si>
  <si>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</si>
  <si>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</si>
  <si>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</si>
  <si>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</si>
  <si>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</si>
  <si>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</si>
  <si>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</si>
  <si>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</si>
  <si>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</si>
  <si>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</si>
  <si>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</si>
  <si>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</si>
  <si>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</si>
  <si>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</si>
  <si>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</si>
  <si>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</si>
  <si>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</si>
  <si>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</si>
  <si>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</si>
  <si>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</si>
  <si>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</si>
  <si>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</si>
  <si>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</si>
  <si>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</si>
  <si>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</si>
  <si>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</si>
  <si>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</si>
  <si>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</si>
  <si>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</si>
  <si>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</si>
  <si>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</si>
  <si>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</si>
  <si>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</si>
  <si>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</si>
  <si>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</si>
  <si>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</si>
  <si>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</si>
  <si>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</si>
  <si>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</si>
  <si>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</si>
  <si>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</si>
  <si>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</si>
  <si>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</si>
  <si>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</si>
  <si>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</si>
  <si>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</si>
  <si>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</si>
  <si>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</si>
  <si>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</si>
  <si>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</si>
  <si>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</si>
  <si>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</si>
  <si>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</si>
  <si>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</si>
  <si>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</si>
  <si>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</si>
  <si>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</si>
  <si>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</si>
  <si>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</si>
  <si>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</si>
  <si>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</si>
  <si>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</si>
  <si>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</si>
  <si>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</si>
  <si>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</si>
  <si>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</si>
  <si>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</si>
  <si>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</si>
  <si>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</si>
  <si>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</si>
  <si>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</si>
  <si>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</si>
  <si>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</si>
  <si>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</si>
  <si>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</si>
  <si>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</si>
  <si>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</si>
  <si>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</si>
  <si>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</si>
  <si>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</si>
  <si>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</si>
  <si>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</si>
  <si>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</si>
  <si>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</si>
  <si>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</si>
  <si>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</si>
  <si>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</si>
  <si>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</si>
  <si>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</si>
  <si>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</si>
  <si>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</si>
  <si>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</si>
  <si>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</si>
  <si>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</si>
  <si>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</si>
  <si>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</si>
  <si>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</si>
  <si>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</si>
  <si>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</si>
  <si>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</si>
  <si>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</si>
  <si>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</si>
  <si>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</si>
  <si>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</si>
  <si>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</si>
  <si>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</si>
  <si>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</si>
  <si>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</si>
  <si>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</si>
  <si>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</si>
  <si>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</si>
  <si>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</si>
  <si>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</si>
  <si>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</si>
  <si>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</si>
  <si>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</si>
  <si>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</si>
  <si>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</si>
  <si>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</si>
  <si>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</si>
  <si>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</si>
  <si>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</si>
  <si>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</si>
  <si>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</si>
  <si>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</si>
  <si>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</si>
  <si>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</si>
  <si>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</si>
  <si>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</si>
  <si>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</si>
  <si>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</si>
  <si>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</si>
  <si>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</si>
  <si>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</si>
  <si>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</si>
  <si>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</si>
  <si>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</si>
  <si>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</si>
  <si>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</si>
  <si>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</si>
  <si>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</si>
  <si>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</si>
  <si>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</si>
  <si>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</si>
  <si>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</si>
  <si>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</si>
  <si>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</si>
  <si>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</si>
  <si>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</si>
  <si>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</si>
  <si>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</si>
  <si>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</si>
  <si>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</si>
  <si>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</si>
  <si>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</si>
  <si>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</si>
  <si>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</si>
  <si>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</si>
  <si>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</si>
  <si>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</si>
  <si>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</si>
  <si>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</si>
  <si>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</si>
  <si>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</si>
  <si>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</si>
  <si>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</si>
  <si>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</si>
  <si>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</si>
  <si>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</si>
  <si>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</si>
  <si>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</si>
  <si>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</si>
  <si>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</si>
  <si>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</si>
  <si>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</si>
  <si>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</si>
  <si>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</si>
  <si>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</si>
  <si>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</si>
  <si>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</si>
  <si>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</si>
  <si>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</si>
  <si>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</si>
  <si>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</si>
  <si>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</si>
  <si>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</si>
  <si>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</si>
  <si>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</si>
  <si>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</si>
  <si>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</si>
  <si>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</si>
  <si>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</si>
  <si>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</si>
  <si>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</si>
  <si>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</si>
  <si>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</si>
  <si>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</si>
  <si>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</si>
  <si>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</si>
  <si>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</si>
  <si>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</si>
  <si>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</si>
  <si>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</si>
  <si>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</si>
  <si>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</si>
  <si>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</si>
  <si>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</si>
  <si>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</si>
  <si>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</si>
  <si>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</si>
  <si>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</si>
  <si>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</si>
  <si>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</si>
  <si>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</si>
  <si>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</si>
  <si>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</si>
  <si>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</si>
  <si>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</si>
  <si>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</si>
  <si>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</si>
  <si>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</si>
  <si>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</si>
  <si>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</si>
  <si>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</si>
  <si>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</si>
  <si>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</si>
  <si>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</si>
  <si>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</si>
  <si>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</si>
  <si>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</si>
  <si>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</si>
  <si>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</si>
  <si>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</si>
  <si>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</si>
  <si>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</si>
  <si>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</si>
  <si>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</si>
  <si>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</si>
  <si>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</si>
  <si>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</si>
  <si>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</si>
  <si>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</si>
  <si>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</si>
  <si>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</si>
  <si>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</si>
  <si>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</si>
  <si>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</si>
  <si>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</si>
  <si>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</si>
  <si>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</si>
  <si>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</si>
  <si>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</si>
  <si>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</si>
  <si>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</si>
  <si>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</si>
  <si>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</si>
  <si>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</si>
  <si>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</si>
  <si>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</si>
  <si>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</si>
  <si>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</si>
  <si>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</si>
  <si>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</si>
  <si>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</si>
  <si>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</si>
  <si>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</si>
  <si>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</si>
  <si>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</si>
  <si>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</si>
  <si>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</si>
  <si>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</si>
  <si>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</si>
  <si>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</si>
  <si>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</si>
  <si>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</si>
  <si>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</si>
  <si>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</si>
  <si>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</si>
  <si>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</si>
  <si>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</si>
  <si>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</si>
  <si>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</si>
  <si>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</si>
  <si>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</si>
  <si>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</si>
  <si>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</si>
  <si>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</si>
  <si>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</si>
  <si>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</si>
  <si>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</si>
  <si>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</si>
  <si>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</si>
  <si>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</si>
  <si>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</si>
  <si>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</si>
  <si>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</si>
  <si>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</si>
  <si>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</si>
  <si>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</si>
  <si>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</si>
  <si>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</si>
  <si>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</si>
  <si>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</si>
  <si>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</si>
  <si>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</si>
  <si>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</si>
  <si>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</si>
  <si>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</si>
  <si>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</si>
  <si>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</si>
  <si>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</si>
  <si>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</si>
  <si>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</si>
  <si>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</si>
  <si>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</si>
  <si>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</si>
  <si>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</si>
  <si>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</si>
  <si>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</si>
  <si>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</si>
  <si>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</si>
  <si>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</si>
  <si>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</si>
  <si>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</si>
  <si>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</si>
  <si>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</si>
  <si>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</si>
  <si>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</si>
  <si>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</si>
  <si>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</si>
  <si>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</si>
  <si>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</si>
  <si>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</si>
  <si>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</si>
  <si>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</si>
  <si>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</si>
  <si>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</si>
  <si>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</si>
  <si>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</si>
  <si>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</si>
  <si>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</si>
  <si>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</si>
  <si>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</si>
  <si>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</si>
  <si>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</si>
  <si>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</si>
  <si>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</si>
  <si>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</si>
  <si>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</si>
  <si>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</si>
  <si>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</si>
  <si>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</si>
  <si>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</si>
  <si>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</si>
  <si>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</si>
  <si>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</si>
  <si>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</si>
  <si>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</si>
  <si>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</si>
  <si>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</si>
  <si>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</si>
  <si>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</si>
  <si>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</si>
  <si>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</si>
  <si>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</si>
  <si>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</si>
  <si>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</si>
  <si>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</si>
  <si>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</si>
  <si>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</si>
  <si>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</si>
  <si>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</si>
  <si>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</si>
  <si>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</si>
  <si>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</si>
  <si>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</si>
  <si>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</si>
  <si>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</si>
  <si>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</si>
  <si>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</si>
  <si>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</si>
  <si>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</si>
  <si>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</si>
  <si>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</si>
  <si>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</si>
  <si>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</si>
  <si>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</si>
  <si>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</si>
  <si>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</si>
  <si>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</si>
  <si>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</si>
  <si>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</si>
  <si>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</si>
  <si>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</si>
  <si>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</si>
  <si>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</si>
  <si>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</si>
  <si>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</si>
  <si>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</si>
  <si>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</si>
  <si>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</si>
  <si>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</si>
  <si>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</si>
  <si>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</si>
  <si>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</si>
  <si>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</si>
  <si>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</si>
  <si>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</si>
  <si>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</si>
  <si>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</si>
  <si>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</si>
  <si>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</si>
  <si>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</si>
  <si>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</si>
  <si>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</si>
  <si>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</si>
  <si>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</si>
  <si>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</si>
  <si>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</si>
  <si>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</si>
  <si>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</si>
  <si>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</si>
  <si>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</si>
  <si>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</si>
  <si>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</si>
  <si>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</si>
  <si>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</si>
  <si>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</si>
  <si>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</si>
  <si>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</si>
  <si>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</si>
  <si>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</si>
  <si>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</si>
  <si>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</si>
  <si>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</si>
  <si>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</si>
  <si>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</si>
  <si>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</si>
  <si>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</si>
  <si>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</si>
  <si>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</si>
  <si>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</si>
  <si>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</si>
  <si>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</si>
  <si>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</si>
  <si>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</si>
  <si>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</si>
  <si>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</si>
  <si>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</si>
  <si>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</si>
  <si>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</si>
  <si>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</si>
  <si>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</si>
  <si>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</si>
  <si>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</si>
  <si>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</si>
  <si>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</si>
  <si>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</si>
  <si>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</si>
  <si>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</si>
  <si>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</si>
  <si>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</si>
  <si>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</si>
  <si>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</si>
  <si>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</si>
  <si>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</si>
  <si>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</si>
  <si>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</si>
  <si>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</si>
  <si>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</si>
  <si>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</si>
  <si>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</si>
  <si>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</si>
  <si>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</si>
  <si>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</si>
  <si>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</si>
  <si>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</si>
  <si>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</si>
  <si>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</si>
  <si>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</si>
  <si>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</si>
  <si>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</si>
  <si>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</si>
  <si>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</si>
  <si>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</si>
  <si>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</si>
  <si>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</si>
  <si>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</si>
  <si>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</si>
  <si>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</si>
  <si>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</si>
  <si>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</si>
  <si>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</si>
  <si>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</si>
  <si>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</si>
  <si>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</si>
  <si>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</si>
  <si>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</si>
  <si>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</si>
  <si>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</si>
  <si>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</si>
  <si>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</si>
  <si>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</si>
  <si>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</si>
  <si>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</si>
  <si>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</si>
  <si>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</si>
  <si>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</si>
  <si>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</si>
  <si>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</si>
  <si>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</si>
  <si>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</si>
  <si>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</si>
  <si>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</si>
  <si>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</si>
  <si>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</si>
  <si>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</si>
  <si>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</si>
  <si>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</si>
  <si>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</si>
  <si>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</si>
  <si>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</si>
  <si>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</si>
  <si>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</si>
  <si>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</si>
  <si>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</si>
  <si>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</si>
  <si>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</si>
  <si>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</si>
  <si>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</si>
  <si>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</si>
  <si>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</si>
  <si>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</si>
  <si>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</si>
  <si>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</si>
  <si>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</si>
  <si>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</si>
  <si>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</si>
  <si>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</si>
  <si>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</si>
  <si>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</si>
  <si>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</si>
  <si>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</si>
  <si>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</si>
  <si>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</si>
  <si>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</si>
  <si>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</si>
  <si>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</si>
  <si>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</si>
  <si>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</si>
  <si>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</si>
  <si>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</si>
  <si>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</si>
  <si>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</si>
  <si>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</si>
  <si>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</si>
  <si>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</si>
  <si>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</si>
  <si>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</si>
  <si>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</si>
  <si>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</si>
  <si>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</si>
  <si>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</si>
  <si>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</si>
  <si>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</si>
  <si>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</si>
  <si>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</si>
  <si>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</si>
  <si>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</si>
  <si>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</si>
  <si>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</si>
  <si>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</si>
  <si>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</si>
  <si>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</si>
  <si>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</si>
  <si>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</si>
  <si>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</si>
  <si>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</si>
  <si>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</si>
  <si>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</si>
  <si>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</si>
  <si>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</si>
  <si>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</si>
  <si>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</si>
  <si>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</si>
  <si>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</si>
  <si>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</si>
  <si>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</si>
  <si>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</si>
  <si>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</si>
  <si>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</si>
  <si>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</si>
  <si>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</si>
  <si>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</si>
  <si>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</si>
  <si>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</si>
  <si>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</si>
  <si>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</si>
  <si>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</si>
  <si>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</si>
  <si>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</si>
  <si>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</si>
  <si>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</si>
  <si>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</si>
  <si>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</si>
  <si>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</si>
  <si>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</si>
  <si>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</si>
  <si>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</si>
  <si>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</si>
  <si>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</si>
  <si>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</si>
  <si>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</si>
  <si>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</si>
  <si>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</si>
  <si>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</si>
  <si>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</si>
  <si>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</si>
  <si>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</si>
  <si>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</si>
  <si>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</si>
  <si>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</si>
  <si>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</si>
  <si>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</si>
  <si>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</si>
  <si>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</si>
  <si>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</si>
  <si>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</si>
  <si>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</si>
  <si>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</si>
  <si>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</si>
  <si>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</si>
  <si>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</si>
  <si>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</si>
  <si>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</si>
  <si>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</si>
  <si>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</si>
  <si>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</si>
  <si>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</si>
  <si>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</si>
  <si>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</si>
  <si>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</si>
  <si>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</si>
  <si>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</si>
  <si>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</si>
  <si>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</si>
  <si>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</si>
  <si>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</si>
  <si>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</si>
  <si>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</si>
  <si>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</si>
  <si>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</si>
  <si>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</si>
  <si>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</si>
  <si>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</si>
  <si>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</si>
  <si>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</si>
  <si>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</si>
  <si>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</si>
  <si>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</si>
  <si>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</si>
  <si>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</si>
  <si>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</si>
  <si>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</si>
  <si>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</si>
  <si>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</si>
  <si>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</si>
  <si>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</si>
  <si>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</si>
  <si>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</si>
  <si>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</si>
  <si>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</si>
  <si>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</si>
  <si>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</si>
  <si>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</si>
  <si>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</si>
  <si>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</si>
  <si>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</si>
  <si>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</si>
  <si>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</si>
  <si>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</si>
  <si>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</si>
  <si>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</si>
  <si>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</si>
  <si>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</si>
  <si>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</si>
  <si>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</si>
  <si>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</si>
  <si>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</si>
  <si>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</si>
  <si>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</si>
  <si>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</si>
  <si>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</si>
  <si>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</si>
  <si>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</si>
  <si>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</si>
  <si>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</si>
  <si>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</si>
  <si>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</si>
  <si>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</si>
  <si>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</si>
  <si>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</si>
  <si>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</si>
  <si>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</si>
  <si>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</si>
  <si>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</si>
  <si>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</si>
  <si>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</si>
  <si>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</si>
  <si>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</si>
  <si>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</si>
  <si>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</si>
  <si>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</si>
  <si>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</si>
  <si>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</si>
  <si>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</si>
  <si>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</si>
  <si>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</si>
  <si>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</si>
  <si>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</si>
  <si>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</si>
  <si>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</si>
  <si>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</si>
  <si>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</si>
  <si>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</si>
  <si>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</si>
  <si>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</si>
  <si>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</si>
  <si>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</si>
  <si>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</si>
  <si>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</si>
  <si>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</si>
  <si>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</si>
  <si>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</si>
  <si>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</si>
  <si>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</si>
  <si>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</si>
  <si>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</si>
  <si>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</si>
  <si>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</si>
  <si>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</si>
  <si>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</si>
  <si>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</si>
  <si>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</si>
  <si>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</si>
  <si>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</si>
  <si>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</si>
  <si>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</si>
  <si>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</si>
  <si>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</si>
  <si>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</si>
  <si>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</si>
  <si>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</si>
  <si>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</si>
  <si>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</si>
  <si>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</si>
  <si>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</si>
  <si>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</si>
  <si>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</si>
  <si>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</si>
  <si>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</si>
  <si>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</si>
  <si>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</si>
  <si>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</si>
  <si>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</si>
  <si>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</si>
  <si>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</si>
  <si>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</si>
  <si>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</si>
  <si>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</si>
  <si>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</si>
  <si>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</si>
  <si>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</si>
  <si>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</si>
  <si>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</si>
  <si>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</si>
  <si>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</si>
  <si>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</si>
  <si>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</si>
  <si>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</si>
  <si>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</si>
  <si>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</si>
  <si>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</si>
  <si>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</si>
  <si>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</si>
  <si>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</si>
  <si>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</si>
  <si>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</si>
  <si>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</si>
  <si>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</si>
  <si>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</si>
  <si>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</si>
  <si>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</si>
  <si>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</si>
  <si>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</si>
  <si>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</si>
  <si>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</si>
  <si>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</si>
  <si>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</si>
  <si>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</si>
  <si>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</si>
  <si>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</si>
  <si>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</si>
  <si>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</si>
  <si>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</si>
  <si>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</si>
  <si>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</si>
  <si>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</si>
  <si>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</si>
  <si>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</si>
  <si>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</si>
  <si>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</si>
  <si>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</si>
  <si>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</si>
  <si>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</si>
  <si>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</si>
  <si>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</si>
  <si>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</si>
  <si>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</si>
  <si>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</si>
  <si>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</si>
  <si>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</si>
  <si>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</si>
  <si>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</si>
  <si>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</si>
  <si>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</si>
  <si>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</si>
  <si>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</si>
  <si>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</si>
  <si>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</si>
  <si>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</si>
  <si>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</si>
  <si>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</si>
  <si>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</si>
  <si>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</si>
  <si>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</si>
  <si>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</si>
  <si>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</si>
  <si>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</si>
  <si>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</si>
  <si>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</si>
  <si>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</si>
  <si>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</si>
  <si>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</si>
  <si>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</si>
  <si>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</si>
  <si>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</si>
  <si>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</si>
  <si>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</si>
  <si>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</si>
  <si>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</si>
  <si>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</si>
  <si>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</si>
  <si>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</si>
  <si>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</si>
  <si>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</si>
  <si>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</si>
  <si>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</si>
  <si>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</si>
  <si>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</si>
  <si>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</si>
  <si>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</si>
  <si>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</si>
  <si>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</si>
  <si>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</si>
  <si>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</si>
  <si>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</si>
  <si>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</si>
  <si>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</si>
  <si>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</si>
  <si>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</si>
  <si>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</si>
  <si>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</si>
  <si>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</si>
  <si>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</si>
  <si>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</si>
  <si>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</si>
  <si>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</si>
  <si>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</si>
  <si>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</si>
  <si>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</si>
  <si>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</si>
  <si>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</si>
  <si>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</si>
  <si>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</si>
  <si>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</si>
  <si>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</si>
  <si>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</si>
  <si>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</si>
  <si>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</si>
  <si>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</si>
  <si>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</si>
  <si>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</si>
  <si>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</si>
  <si>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</si>
  <si>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</si>
  <si>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</si>
  <si>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</si>
  <si>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</si>
  <si>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</si>
  <si>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</si>
  <si>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</si>
  <si>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</si>
  <si>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</si>
  <si>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</si>
  <si>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</si>
  <si>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</si>
  <si>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</si>
  <si>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</si>
  <si>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</si>
  <si>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</si>
  <si>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</si>
  <si>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</si>
  <si>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</si>
  <si>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</si>
  <si>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</si>
  <si>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</si>
  <si>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</si>
  <si>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</si>
  <si>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</si>
  <si>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</si>
  <si>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</si>
  <si>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</si>
  <si>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</si>
  <si>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</si>
  <si>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</si>
  <si>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</si>
  <si>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</si>
  <si>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</si>
  <si>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</si>
  <si>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</si>
  <si>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</si>
  <si>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</si>
  <si>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</si>
  <si>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</si>
  <si>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</si>
  <si>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</si>
  <si>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</si>
  <si>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</si>
  <si>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</si>
  <si>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</si>
  <si>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</si>
  <si>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</si>
  <si>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</si>
  <si>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</si>
  <si>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</si>
  <si>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</si>
  <si>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</si>
  <si>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</si>
  <si>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</si>
  <si>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</si>
  <si>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</si>
  <si>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</si>
  <si>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</si>
  <si>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</si>
  <si>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</si>
  <si>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</si>
  <si>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</si>
  <si>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</si>
  <si>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</si>
  <si>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</si>
  <si>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</si>
  <si>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</si>
  <si>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</si>
  <si>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</si>
  <si>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</si>
  <si>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</si>
  <si>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</si>
  <si>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</si>
  <si>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</si>
  <si>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</si>
  <si>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</si>
  <si>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</si>
  <si>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</si>
  <si>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</si>
  <si>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</si>
  <si>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</si>
  <si>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</si>
  <si>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</si>
  <si>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</si>
  <si>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</si>
  <si>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</si>
  <si>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</si>
  <si>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</si>
  <si>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</si>
  <si>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</si>
  <si>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</si>
  <si>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</si>
  <si>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</si>
  <si>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</si>
  <si>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</si>
  <si>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</si>
  <si>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</si>
  <si>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</si>
  <si>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</si>
  <si>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</si>
  <si>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</si>
  <si>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</si>
  <si>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</si>
  <si>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</si>
  <si>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</si>
  <si>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</si>
  <si>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</si>
  <si>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</si>
  <si>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</si>
  <si>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</si>
  <si>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</si>
  <si>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</si>
  <si>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</si>
  <si>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</si>
  <si>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</si>
  <si>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</si>
  <si>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</si>
  <si>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</si>
  <si>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</si>
  <si>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</si>
  <si>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</si>
  <si>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</si>
  <si>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</si>
  <si>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</si>
  <si>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</si>
  <si>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</si>
  <si>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</si>
  <si>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</si>
  <si>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</si>
  <si>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</si>
  <si>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</si>
  <si>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</si>
  <si>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</si>
  <si>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</si>
  <si>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</si>
  <si>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</si>
  <si>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</si>
  <si>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</si>
  <si>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</si>
  <si>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</si>
  <si>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</si>
  <si>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</si>
  <si>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</si>
  <si>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</si>
  <si>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</si>
  <si>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</si>
  <si>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</si>
  <si>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</si>
  <si>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</si>
  <si>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</si>
  <si>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</si>
  <si>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</si>
  <si>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</si>
  <si>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</si>
  <si>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</si>
  <si>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</si>
  <si>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</si>
  <si>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</si>
  <si>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</si>
  <si>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</si>
  <si>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</si>
  <si>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</si>
  <si>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</si>
  <si>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</si>
  <si>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</si>
  <si>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</si>
  <si>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</si>
  <si>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</si>
  <si>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</si>
  <si>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</si>
  <si>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</si>
  <si>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</si>
  <si>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</si>
  <si>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</si>
  <si>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</si>
  <si>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</si>
  <si>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</si>
  <si>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</si>
  <si>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</si>
  <si>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</si>
  <si>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</si>
  <si>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</si>
  <si>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</si>
  <si>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</si>
  <si>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</si>
  <si>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</si>
  <si>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</si>
  <si>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</si>
  <si>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</si>
  <si>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</si>
  <si>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</si>
  <si>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</si>
  <si>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</si>
  <si>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</si>
  <si>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</si>
  <si>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</si>
  <si>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</si>
  <si>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</si>
  <si>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</si>
  <si>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</si>
  <si>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</si>
  <si>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</si>
  <si>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</si>
  <si>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</si>
  <si>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</si>
  <si>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</si>
  <si>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</si>
  <si>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</si>
  <si>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</si>
  <si>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</si>
  <si>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</si>
  <si>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</si>
  <si>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</si>
  <si>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</si>
  <si>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</si>
  <si>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</si>
  <si>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</si>
  <si>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</si>
  <si>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</si>
  <si>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</si>
  <si>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</si>
  <si>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</si>
  <si>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</si>
  <si>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</si>
  <si>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</si>
  <si>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</si>
  <si>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</si>
  <si>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</si>
  <si>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</si>
  <si>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</si>
  <si>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</si>
  <si>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</si>
  <si>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</si>
  <si>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</si>
  <si>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</si>
  <si>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</si>
  <si>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</si>
  <si>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</si>
  <si>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</si>
  <si>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</si>
  <si>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</si>
  <si>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</si>
  <si>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</si>
  <si>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</si>
  <si>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</si>
  <si>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</si>
  <si>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</si>
  <si>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</si>
  <si>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</si>
  <si>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</si>
  <si>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</si>
  <si>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</si>
  <si>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</si>
  <si>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</si>
  <si>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</si>
  <si>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</si>
  <si>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</si>
  <si>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</si>
  <si>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</si>
  <si>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</si>
  <si>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</si>
  <si>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</si>
  <si>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</si>
  <si>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</si>
  <si>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</si>
  <si>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</si>
  <si>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</si>
  <si>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</si>
  <si>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</si>
  <si>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</si>
  <si>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</si>
  <si>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</si>
  <si>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</si>
  <si>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</si>
  <si>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</si>
  <si>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</si>
  <si>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</si>
  <si>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</si>
  <si>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</si>
  <si>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</si>
  <si>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</si>
  <si>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</si>
  <si>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</si>
  <si>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</si>
  <si>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</si>
  <si>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</si>
  <si>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</si>
  <si>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</si>
  <si>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</si>
  <si>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</si>
  <si>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</si>
  <si>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</si>
  <si>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</si>
  <si>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</si>
  <si>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</si>
  <si>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</si>
  <si>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</si>
  <si>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</si>
  <si>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</si>
  <si>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</si>
  <si>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</si>
  <si>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</si>
  <si>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</si>
  <si>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</si>
  <si>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</si>
  <si>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</si>
  <si>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</si>
  <si>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</si>
  <si>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</si>
  <si>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</si>
  <si>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</si>
  <si>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</si>
  <si>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</si>
  <si>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</si>
  <si>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</si>
  <si>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</si>
  <si>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</si>
  <si>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</si>
  <si>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</si>
  <si>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</si>
  <si>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</si>
  <si>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</si>
  <si>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</si>
  <si>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</si>
  <si>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</si>
  <si>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</si>
  <si>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</si>
  <si>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</si>
  <si>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</si>
  <si>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</si>
  <si>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</si>
  <si>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</si>
  <si>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</si>
  <si>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</si>
  <si>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</si>
  <si>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</si>
  <si>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</si>
  <si>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</si>
  <si>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</si>
  <si>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</si>
  <si>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</si>
  <si>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</si>
  <si>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</si>
  <si>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</si>
  <si>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</si>
  <si>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</si>
  <si>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</si>
  <si>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</si>
  <si>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</si>
  <si>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</si>
  <si>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</si>
  <si>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</si>
  <si>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</si>
  <si>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</si>
  <si>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</si>
  <si>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</si>
  <si>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</si>
  <si>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</si>
  <si>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</si>
  <si>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</si>
  <si>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</si>
  <si>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</si>
  <si>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</si>
  <si>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</si>
  <si>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</si>
  <si>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</si>
  <si>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</si>
  <si>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</si>
  <si>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</si>
  <si>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</si>
  <si>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</si>
  <si>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</si>
  <si>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</si>
  <si>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</si>
  <si>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</si>
  <si>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</si>
  <si>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</si>
  <si>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</si>
  <si>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</si>
  <si>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</si>
  <si>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</si>
  <si>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</si>
  <si>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</si>
  <si>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</si>
  <si>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</si>
  <si>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</si>
  <si>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</si>
  <si>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</si>
  <si>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</si>
  <si>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</si>
  <si>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</si>
  <si>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</si>
  <si>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</si>
  <si>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</si>
  <si>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</si>
  <si>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</si>
  <si>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</si>
  <si>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</si>
  <si>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</si>
  <si>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</si>
  <si>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</si>
  <si>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</si>
  <si>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</si>
  <si>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</si>
  <si>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</si>
  <si>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</si>
  <si>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</si>
  <si>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</si>
  <si>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</si>
  <si>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</si>
  <si>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</si>
  <si>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</si>
  <si>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</si>
  <si>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</si>
  <si>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</si>
  <si>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</si>
  <si>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</si>
  <si>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</si>
  <si>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</si>
  <si>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</si>
  <si>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</si>
  <si>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</si>
  <si>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</si>
  <si>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</si>
  <si>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</si>
  <si>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</si>
  <si>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</si>
  <si>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</si>
  <si>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</si>
  <si>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</si>
  <si>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</si>
  <si>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</si>
  <si>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</si>
  <si>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</si>
  <si>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</si>
  <si>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</si>
  <si>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</si>
  <si>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</si>
  <si>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</si>
  <si>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</si>
  <si>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</si>
  <si>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</si>
  <si>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</si>
  <si>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</si>
  <si>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</si>
  <si>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</si>
  <si>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</si>
  <si>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</si>
  <si>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</si>
  <si>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</si>
  <si>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</si>
  <si>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</si>
  <si>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</si>
  <si>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</si>
  <si>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</si>
  <si>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</si>
  <si>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</si>
  <si>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</si>
  <si>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</si>
  <si>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</si>
  <si>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</si>
  <si>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</si>
  <si>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</si>
  <si>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</si>
  <si>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</si>
  <si>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</si>
  <si>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</si>
  <si>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</si>
  <si>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</si>
  <si>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</si>
  <si>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</si>
  <si>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</si>
  <si>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</si>
  <si>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</si>
  <si>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</si>
  <si>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</si>
  <si>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</si>
  <si>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</si>
  <si>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</si>
  <si>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</si>
  <si>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</si>
  <si>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</si>
  <si>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</si>
  <si>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</si>
  <si>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</si>
  <si>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</si>
  <si>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</si>
  <si>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</si>
  <si>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</si>
  <si>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</si>
  <si>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</si>
  <si>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</si>
  <si>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</si>
  <si>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</si>
  <si>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</si>
  <si>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</si>
  <si>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</si>
  <si>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</si>
  <si>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</si>
  <si>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</si>
  <si>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</si>
  <si>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</si>
  <si>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</si>
  <si>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</si>
  <si>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</si>
  <si>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</si>
  <si>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</si>
  <si>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</si>
  <si>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</si>
  <si>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</si>
  <si>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</si>
  <si>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</si>
  <si>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</si>
  <si>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</si>
  <si>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</si>
  <si>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</si>
  <si>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</si>
  <si>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</si>
  <si>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</si>
  <si>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</si>
  <si>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</si>
  <si>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</si>
  <si>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</si>
  <si>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</si>
  <si>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</si>
  <si>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</si>
  <si>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</si>
  <si>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</si>
  <si>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</si>
  <si>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</si>
  <si>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</si>
  <si>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</si>
  <si>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</si>
  <si>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</si>
  <si>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</si>
  <si>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</si>
  <si>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</si>
  <si>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</si>
  <si>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</si>
  <si>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</si>
  <si>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</si>
  <si>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</si>
  <si>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</si>
  <si>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</si>
  <si>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</si>
  <si>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</si>
  <si>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</si>
  <si>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</si>
  <si>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</si>
  <si>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</si>
  <si>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</si>
  <si>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</si>
  <si>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</si>
  <si>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</si>
  <si>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</si>
  <si>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</si>
  <si>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</si>
  <si>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</si>
  <si>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</si>
  <si>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</si>
  <si>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</si>
  <si>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</si>
  <si>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</si>
  <si>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</si>
  <si>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</si>
  <si>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</si>
  <si>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</si>
  <si>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</si>
  <si>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</si>
  <si>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</si>
  <si>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</si>
  <si>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</si>
  <si>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</si>
  <si>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</si>
  <si>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</si>
  <si>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</si>
  <si>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</si>
  <si>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</si>
  <si>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</si>
  <si>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</si>
  <si>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</si>
  <si>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</si>
  <si>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</si>
  <si>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</si>
  <si>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</si>
  <si>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</si>
  <si>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</si>
  <si>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</si>
  <si>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</si>
  <si>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</si>
  <si>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</si>
  <si>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</si>
  <si>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</si>
  <si>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</si>
  <si>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</si>
  <si>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</si>
  <si>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</si>
  <si>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</si>
  <si>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</si>
  <si>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</si>
  <si>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</si>
  <si>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</si>
  <si>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</si>
  <si>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</si>
  <si>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</si>
  <si>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</si>
  <si>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</si>
  <si>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</si>
  <si>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</si>
  <si>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</si>
  <si>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</si>
  <si>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</si>
  <si>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</si>
  <si>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</si>
  <si>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</si>
  <si>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</si>
  <si>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</si>
  <si>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</si>
  <si>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</si>
  <si>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</si>
  <si>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</si>
  <si>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</si>
  <si>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</si>
  <si>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</si>
  <si>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</si>
  <si>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</si>
  <si>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</si>
  <si>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</si>
  <si>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</si>
  <si>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</si>
  <si>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</si>
  <si>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</si>
  <si>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</si>
  <si>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</si>
  <si>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</si>
  <si>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</si>
  <si>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</si>
  <si>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</si>
  <si>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</si>
  <si>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</si>
  <si>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</si>
  <si>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</si>
  <si>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</si>
  <si>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</si>
  <si>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</si>
  <si>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</si>
  <si>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</si>
  <si>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</si>
  <si>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</si>
  <si>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</si>
  <si>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</si>
  <si>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</si>
  <si>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</si>
  <si>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</si>
  <si>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</si>
  <si>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</si>
  <si>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</si>
  <si>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</si>
  <si>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</si>
  <si>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</si>
  <si>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</si>
  <si>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</si>
  <si>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</si>
  <si>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</si>
  <si>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</si>
  <si>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</si>
  <si>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</si>
  <si>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</si>
  <si>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</si>
  <si>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</si>
  <si>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</si>
  <si>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</si>
  <si>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</si>
  <si>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</si>
  <si>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</si>
  <si>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</si>
  <si>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</si>
  <si>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</si>
  <si>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</si>
  <si>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</si>
  <si>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</si>
  <si>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</si>
  <si>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</si>
  <si>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</si>
  <si>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</si>
  <si>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</si>
  <si>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</si>
  <si>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</si>
  <si>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</si>
  <si>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</si>
  <si>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</si>
  <si>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</si>
  <si>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</si>
  <si>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</si>
  <si>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</si>
  <si>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</si>
  <si>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</si>
  <si>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</si>
  <si>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</si>
  <si>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</si>
  <si>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</si>
  <si>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</si>
  <si>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</si>
  <si>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</si>
  <si>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</si>
  <si>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</si>
  <si>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</si>
  <si>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</si>
  <si>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</si>
  <si>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</si>
  <si>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</si>
  <si>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</si>
  <si>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</si>
  <si>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</si>
  <si>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</si>
  <si>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</si>
  <si>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</si>
  <si>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</si>
  <si>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</si>
  <si>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</si>
  <si>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</si>
  <si>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</si>
  <si>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</si>
  <si>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</si>
  <si>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</si>
  <si>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</si>
  <si>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</si>
  <si>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</si>
  <si>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</si>
  <si>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</si>
  <si>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</si>
  <si>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</si>
  <si>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</si>
  <si>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</si>
  <si>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</si>
  <si>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</si>
  <si>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</si>
  <si>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</si>
  <si>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</si>
  <si>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</si>
  <si>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</si>
  <si>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</si>
  <si>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</si>
  <si>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</si>
  <si>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</si>
  <si>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</si>
  <si>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</si>
  <si>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</si>
  <si>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</si>
  <si>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</si>
  <si>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</si>
  <si>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</si>
  <si>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</si>
  <si>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</si>
  <si>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</si>
  <si>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</si>
  <si>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</si>
  <si>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</si>
  <si>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</si>
  <si>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</si>
  <si>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</si>
  <si>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</si>
  <si>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</si>
  <si>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</si>
  <si>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</si>
  <si>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</si>
  <si>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</si>
  <si>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</si>
  <si>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</si>
  <si>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</si>
  <si>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</si>
  <si>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</si>
  <si>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</si>
  <si>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</si>
  <si>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</si>
  <si>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</si>
  <si>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</si>
  <si>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</si>
  <si>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</si>
  <si>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</si>
  <si>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</si>
  <si>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</si>
  <si>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</si>
  <si>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</si>
  <si>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</si>
  <si>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</si>
  <si>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</si>
  <si>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</si>
  <si>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</si>
  <si>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</si>
  <si>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</si>
  <si>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</si>
  <si>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</si>
  <si>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</si>
  <si>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</si>
  <si>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</si>
  <si>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</si>
  <si>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</si>
  <si>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</si>
  <si>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</si>
  <si>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</si>
  <si>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</si>
  <si>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</si>
  <si>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</si>
  <si>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</si>
  <si>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</si>
  <si>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</si>
  <si>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</si>
  <si>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</si>
  <si>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</si>
  <si>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</si>
  <si>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</si>
  <si>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</si>
  <si>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</si>
  <si>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</si>
  <si>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</si>
  <si>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</si>
  <si>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</si>
  <si>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</si>
  <si>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</si>
  <si>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</si>
  <si>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</si>
  <si>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</si>
  <si>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</si>
  <si>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</si>
  <si>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</si>
  <si>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</si>
  <si>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</si>
  <si>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</si>
  <si>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</si>
  <si>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</si>
  <si>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</si>
  <si>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</si>
  <si>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</si>
  <si>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</si>
  <si>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</si>
  <si>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</si>
  <si>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</si>
  <si>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</si>
  <si>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</si>
  <si>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</si>
  <si>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</si>
  <si>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</si>
  <si>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</si>
  <si>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</si>
  <si>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</si>
  <si>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</si>
  <si>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</si>
  <si>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</si>
  <si>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</si>
  <si>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</si>
  <si>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</si>
  <si>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</si>
  <si>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</si>
  <si>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</si>
  <si>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</si>
  <si>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</si>
  <si>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</si>
  <si>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</si>
  <si>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</si>
  <si>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</si>
  <si>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</si>
  <si>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</si>
  <si>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</si>
  <si>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</si>
  <si>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</si>
  <si>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</si>
  <si>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</si>
  <si>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</si>
  <si>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</si>
  <si>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</si>
  <si>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</si>
  <si>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</si>
  <si>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</si>
  <si>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</si>
  <si>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</si>
  <si>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</si>
  <si>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</si>
  <si>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</si>
  <si>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</si>
  <si>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</si>
  <si>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</si>
  <si>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</si>
  <si>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</si>
  <si>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</si>
  <si>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</si>
  <si>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</si>
  <si>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</si>
  <si>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</si>
  <si>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</si>
  <si>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</si>
  <si>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</si>
  <si>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</si>
  <si>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</si>
  <si>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</si>
  <si>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</si>
  <si>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</si>
  <si>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</si>
  <si>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</si>
  <si>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</si>
  <si>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</si>
  <si>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</si>
  <si>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</si>
  <si>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</si>
  <si>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</si>
  <si>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</si>
  <si>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</si>
  <si>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</si>
  <si>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</si>
  <si>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</si>
  <si>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</si>
  <si>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</si>
  <si>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</si>
  <si>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</si>
  <si>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</si>
  <si>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</si>
  <si>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</si>
  <si>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</si>
  <si>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</si>
  <si>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</si>
  <si>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</si>
  <si>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</si>
  <si>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</si>
  <si>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</si>
  <si>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</si>
  <si>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</si>
  <si>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</si>
  <si>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</si>
  <si>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</si>
  <si>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</si>
  <si>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</si>
  <si>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</si>
  <si>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</si>
  <si>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</si>
  <si>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</si>
  <si>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</si>
  <si>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</si>
  <si>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</si>
  <si>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</si>
  <si>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</si>
  <si>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</si>
  <si>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</si>
  <si>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</si>
  <si>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</si>
  <si>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</si>
  <si>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</si>
  <si>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</si>
  <si>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</si>
  <si>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</si>
  <si>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</si>
  <si>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</si>
  <si>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</si>
  <si>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</si>
  <si>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</si>
  <si>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</si>
  <si>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</si>
  <si>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</si>
  <si>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</si>
  <si>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</si>
  <si>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</si>
  <si>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</si>
  <si>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</si>
  <si>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</si>
  <si>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</si>
  <si>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</si>
  <si>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</si>
  <si>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</si>
  <si>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</si>
  <si>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</si>
  <si>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</si>
  <si>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</si>
  <si>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</si>
  <si>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</si>
  <si>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</si>
  <si>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</si>
  <si>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</si>
  <si>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</si>
  <si>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</si>
  <si>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</si>
  <si>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</si>
  <si>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</si>
  <si>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</si>
  <si>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</si>
  <si>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</si>
  <si>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</si>
  <si>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</si>
  <si>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</si>
  <si>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</si>
  <si>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</si>
  <si>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</si>
  <si>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</si>
  <si>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</si>
  <si>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</si>
  <si>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</si>
  <si>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</si>
  <si>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</si>
  <si>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</si>
  <si>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</si>
  <si>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</si>
  <si>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</si>
  <si>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</si>
  <si>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</si>
  <si>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</si>
  <si>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</si>
  <si>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</si>
  <si>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</si>
  <si>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</si>
  <si>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</si>
  <si>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</si>
  <si>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</si>
  <si>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</si>
  <si>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</si>
  <si>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</si>
  <si>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</si>
  <si>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</si>
  <si>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</si>
  <si>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</si>
  <si>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</si>
  <si>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</si>
  <si>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</si>
  <si>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</si>
  <si>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</si>
  <si>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</si>
  <si>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</si>
  <si>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</si>
  <si>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</si>
  <si>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</si>
  <si>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</si>
  <si>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</si>
  <si>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</si>
  <si>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</si>
  <si>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</si>
  <si>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</si>
  <si>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</si>
  <si>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</si>
  <si>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</si>
  <si>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</si>
  <si>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</si>
  <si>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</si>
  <si>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</si>
  <si>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</si>
  <si>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</si>
  <si>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</si>
  <si>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</si>
  <si>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</si>
  <si>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</si>
  <si>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</si>
  <si>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</si>
  <si>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</si>
  <si>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</si>
  <si>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</si>
  <si>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</si>
  <si>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</si>
  <si>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</si>
  <si>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</si>
  <si>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</si>
  <si>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</si>
  <si>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</si>
  <si>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</si>
  <si>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</si>
  <si>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</si>
  <si>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</si>
  <si>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</si>
  <si>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</si>
  <si>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</si>
  <si>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</si>
  <si>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</si>
  <si>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</si>
  <si>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</si>
  <si>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</si>
  <si>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</si>
  <si>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</si>
  <si>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</si>
  <si>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</si>
  <si>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</si>
  <si>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</si>
  <si>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</si>
  <si>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</si>
  <si>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</si>
  <si>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</si>
  <si>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</si>
  <si>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</si>
  <si>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</si>
  <si>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</si>
  <si>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</si>
  <si>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</si>
  <si>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</si>
  <si>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</si>
  <si>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</si>
  <si>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</si>
  <si>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</si>
  <si>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</si>
  <si>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</si>
  <si>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</si>
  <si>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</si>
  <si>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</si>
  <si>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</si>
  <si>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</si>
  <si>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</si>
  <si>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</si>
  <si>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</si>
  <si>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</si>
  <si>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</si>
  <si>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</si>
  <si>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</si>
  <si>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</si>
  <si>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</si>
  <si>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</si>
  <si>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</si>
  <si>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</si>
  <si>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</si>
  <si>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</si>
  <si>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</si>
  <si>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</si>
  <si>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</si>
  <si>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</si>
  <si>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</si>
  <si>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</si>
  <si>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</si>
  <si>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</si>
  <si>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</si>
  <si>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</si>
  <si>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</si>
  <si>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</si>
  <si>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</si>
  <si>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</si>
  <si>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</si>
  <si>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</si>
  <si>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</si>
  <si>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</si>
  <si>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</si>
  <si>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</si>
  <si>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</si>
  <si>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</si>
  <si>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</si>
  <si>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</si>
  <si>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</si>
  <si>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</si>
  <si>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</si>
  <si>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</si>
  <si>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</si>
  <si>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</si>
  <si>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</si>
  <si>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</si>
  <si>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</si>
  <si>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</si>
  <si>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</si>
  <si>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</si>
  <si>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</si>
  <si>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</si>
  <si>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</si>
  <si>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</si>
  <si>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</si>
  <si>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</si>
  <si>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</si>
  <si>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</si>
  <si>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</si>
  <si>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</si>
  <si>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</si>
  <si>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</si>
  <si>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</si>
  <si>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</si>
  <si>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</si>
  <si>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</si>
  <si>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</si>
  <si>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</si>
  <si>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</si>
  <si>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</si>
  <si>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</si>
  <si>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</si>
  <si>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</si>
  <si>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</si>
  <si>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</si>
  <si>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</si>
  <si>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</si>
  <si>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</si>
  <si>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</si>
  <si>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</si>
  <si>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</si>
  <si>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</si>
  <si>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</si>
  <si>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</si>
  <si>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</si>
  <si>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</si>
  <si>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</si>
  <si>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</si>
  <si>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</si>
  <si>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</si>
  <si>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</si>
  <si>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</si>
  <si>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</si>
  <si>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</si>
  <si>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</si>
  <si>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</si>
  <si>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</si>
  <si>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</si>
  <si>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</si>
  <si>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</si>
  <si>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</si>
  <si>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</si>
  <si>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</si>
  <si>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</si>
  <si>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</si>
  <si>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</si>
  <si>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</si>
  <si>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</si>
  <si>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</si>
  <si>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</si>
  <si>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</si>
  <si>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</si>
  <si>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</si>
  <si>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</si>
  <si>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</si>
  <si>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</si>
  <si>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</si>
  <si>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</si>
  <si>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</si>
  <si>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</si>
  <si>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</si>
  <si>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</si>
  <si>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</si>
  <si>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</si>
  <si>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</si>
  <si>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</si>
  <si>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</si>
  <si>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</si>
  <si>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</si>
  <si>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</si>
  <si>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</si>
  <si>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</si>
  <si>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</si>
  <si>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</si>
  <si>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</si>
  <si>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</si>
  <si>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</si>
  <si>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</si>
  <si>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</si>
  <si>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</si>
  <si>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</si>
  <si>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</si>
  <si>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</si>
  <si>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</si>
  <si>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</si>
  <si>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</si>
  <si>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</si>
  <si>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</si>
  <si>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</si>
  <si>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</si>
  <si>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</si>
  <si>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</si>
  <si>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</si>
  <si>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</si>
  <si>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</si>
  <si>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</si>
  <si>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</si>
  <si>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</si>
  <si>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</si>
  <si>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</si>
  <si>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</si>
  <si>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</si>
  <si>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</si>
  <si>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</si>
  <si>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</si>
  <si>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</si>
  <si>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</si>
  <si>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</si>
  <si>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</si>
  <si>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</si>
  <si>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</si>
  <si>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</si>
  <si>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</si>
  <si>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</si>
  <si>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</si>
  <si>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</si>
  <si>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</si>
  <si>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</si>
  <si>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</si>
  <si>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</si>
  <si>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</si>
  <si>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</si>
  <si>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</si>
  <si>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</si>
  <si>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</si>
  <si>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</si>
  <si>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</si>
  <si>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</si>
  <si>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</si>
  <si>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</si>
  <si>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</si>
  <si>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</si>
  <si>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</si>
  <si>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</si>
  <si>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</si>
  <si>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</si>
  <si>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</si>
  <si>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</si>
  <si>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</si>
  <si>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</si>
  <si>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</si>
  <si>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</si>
  <si>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</si>
  <si>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</si>
  <si>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</si>
  <si>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</si>
  <si>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</si>
  <si>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</si>
  <si>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</si>
  <si>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</si>
  <si>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</si>
  <si>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</si>
  <si>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</si>
  <si>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</si>
  <si>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</si>
  <si>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</si>
  <si>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</si>
  <si>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</si>
  <si>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</si>
  <si>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</si>
  <si>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</si>
  <si>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</si>
  <si>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</si>
  <si>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</si>
  <si>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</si>
  <si>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</si>
  <si>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</si>
  <si>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</si>
  <si>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</si>
  <si>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</si>
  <si>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</si>
  <si>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</si>
  <si>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</si>
  <si>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</si>
  <si>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</si>
  <si>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</si>
  <si>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</si>
  <si>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</si>
  <si>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</si>
  <si>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</si>
  <si>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</si>
  <si>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</si>
  <si>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</si>
  <si>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</si>
  <si>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</si>
  <si>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</si>
  <si>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</si>
  <si>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</si>
  <si>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</si>
  <si>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</si>
  <si>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</si>
  <si>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</si>
  <si>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</si>
  <si>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</si>
  <si>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</si>
  <si>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</si>
  <si>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</si>
  <si>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</si>
  <si>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</si>
  <si>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</si>
  <si>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</si>
  <si>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</si>
  <si>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</si>
  <si>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</si>
  <si>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</si>
  <si>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</si>
  <si>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</si>
  <si>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</si>
  <si>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</si>
  <si>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</si>
  <si>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</si>
  <si>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</si>
  <si>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</si>
  <si>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</si>
  <si>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</si>
  <si>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</si>
  <si>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</si>
  <si>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</si>
  <si>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</si>
  <si>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</si>
  <si>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</si>
  <si>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</si>
  <si>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</si>
  <si>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</si>
  <si>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</si>
  <si>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</si>
  <si>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</si>
  <si>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</si>
  <si>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</si>
  <si>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</si>
  <si>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</si>
  <si>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</si>
  <si>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</si>
  <si>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</si>
  <si>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</si>
  <si>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</si>
  <si>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</si>
  <si>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</si>
  <si>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</si>
  <si>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</si>
  <si>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</si>
  <si>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</si>
  <si>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</si>
  <si>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</si>
  <si>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</si>
  <si>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</si>
  <si>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</si>
  <si>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</si>
  <si>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</si>
  <si>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</si>
  <si>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</si>
  <si>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</si>
  <si>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</si>
  <si>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</si>
  <si>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</si>
  <si>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</si>
  <si>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</si>
  <si>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</si>
  <si>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</si>
  <si>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</si>
  <si>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</si>
  <si>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</si>
  <si>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</si>
  <si>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</si>
  <si>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</si>
  <si>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</si>
  <si>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</si>
  <si>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</si>
  <si>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</si>
  <si>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</si>
  <si>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</si>
  <si>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</si>
  <si>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</si>
  <si>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</si>
  <si>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</si>
  <si>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</si>
  <si>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</si>
  <si>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</si>
  <si>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</si>
  <si>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</si>
  <si>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</si>
  <si>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</si>
  <si>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</si>
  <si>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</si>
  <si>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</si>
  <si>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</si>
  <si>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</si>
  <si>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</si>
  <si>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</si>
  <si>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</si>
  <si>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</si>
  <si>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</si>
  <si>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</si>
  <si>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</si>
  <si>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</si>
  <si>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</si>
  <si>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</si>
  <si>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</si>
  <si>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</si>
  <si>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</si>
  <si>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</si>
  <si>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</si>
  <si>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</si>
  <si>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</si>
  <si>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</si>
  <si>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</si>
  <si>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</si>
  <si>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</si>
  <si>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</si>
  <si>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</si>
  <si>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</si>
  <si>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</si>
  <si>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</si>
  <si>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</si>
  <si>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</si>
  <si>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</si>
  <si>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</si>
  <si>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</si>
  <si>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</si>
  <si>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</si>
  <si>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</si>
  <si>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</si>
  <si>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</si>
  <si>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</si>
  <si>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</si>
  <si>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</si>
  <si>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</si>
  <si>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</si>
  <si>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</si>
  <si>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</si>
  <si>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</si>
  <si>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</si>
  <si>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</si>
  <si>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</si>
  <si>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</si>
  <si>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</si>
  <si>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</si>
  <si>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</si>
  <si>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</si>
  <si>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</si>
  <si>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</si>
  <si>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</si>
  <si>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</si>
  <si>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</si>
  <si>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</si>
  <si>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</si>
  <si>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</si>
  <si>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</si>
  <si>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</si>
  <si>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</si>
  <si>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</si>
  <si>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</si>
  <si>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</si>
  <si>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</si>
  <si>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</si>
  <si>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</si>
  <si>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</si>
  <si>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</si>
  <si>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</si>
  <si>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</si>
  <si>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</si>
  <si>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</si>
  <si>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</si>
  <si>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</si>
  <si>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</si>
  <si>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</si>
  <si>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</si>
  <si>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</si>
  <si>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</si>
  <si>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</si>
  <si>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</si>
  <si>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</si>
  <si>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</si>
  <si>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</si>
  <si>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</si>
  <si>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</si>
  <si>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</si>
  <si>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</si>
  <si>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</si>
  <si>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</si>
  <si>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</si>
  <si>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</si>
  <si>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</si>
  <si>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</si>
  <si>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</si>
  <si>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</si>
  <si>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</si>
  <si>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</si>
  <si>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</si>
  <si>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</si>
  <si>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</si>
  <si>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</si>
  <si>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</si>
  <si>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</si>
  <si>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</si>
  <si>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</si>
  <si>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</si>
  <si>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</si>
  <si>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</si>
  <si>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</si>
  <si>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</si>
  <si>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</si>
  <si>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</si>
  <si>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</si>
  <si>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</si>
  <si>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</si>
  <si>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</si>
  <si>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</si>
  <si>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</si>
  <si>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</si>
  <si>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</si>
  <si>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</si>
  <si>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</si>
  <si>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</si>
  <si>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</si>
  <si>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</si>
  <si>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</si>
  <si>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</si>
  <si>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</si>
  <si>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</si>
  <si>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</si>
  <si>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</si>
  <si>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</si>
  <si>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</si>
  <si>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</si>
  <si>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</si>
  <si>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</si>
  <si>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</si>
  <si>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</si>
  <si>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</si>
  <si>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</si>
  <si>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</si>
  <si>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</si>
  <si>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</si>
  <si>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</si>
  <si>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</si>
  <si>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</si>
  <si>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</si>
  <si>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</si>
  <si>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</si>
  <si>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</si>
  <si>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</si>
  <si>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</si>
  <si>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</si>
  <si>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</si>
  <si>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</si>
  <si>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</si>
  <si>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</si>
  <si>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</si>
  <si>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</si>
  <si>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</si>
  <si>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</si>
  <si>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</si>
  <si>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</si>
  <si>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</si>
  <si>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</si>
  <si>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</si>
  <si>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</si>
  <si>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</si>
  <si>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</si>
  <si>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</si>
  <si>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</si>
  <si>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</si>
  <si>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</si>
  <si>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</si>
  <si>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</si>
  <si>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</si>
  <si>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</si>
  <si>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</si>
  <si>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</si>
  <si>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</si>
  <si>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</si>
  <si>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</si>
  <si>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</si>
  <si>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</si>
  <si>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</si>
  <si>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</si>
  <si>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</si>
  <si>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</si>
  <si>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</si>
  <si>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</si>
  <si>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</si>
  <si>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</si>
  <si>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</si>
  <si>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</si>
  <si>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</si>
  <si>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</si>
  <si>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</si>
  <si>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</si>
  <si>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</si>
  <si>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</si>
  <si>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</si>
  <si>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</si>
  <si>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</si>
  <si>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</si>
  <si>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</si>
  <si>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</si>
  <si>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</si>
  <si>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</si>
  <si>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</si>
  <si>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</si>
  <si>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</si>
  <si>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</si>
  <si>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</si>
  <si>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</si>
  <si>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</si>
  <si>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</si>
  <si>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</si>
  <si>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</si>
  <si>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</si>
  <si>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</si>
  <si>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</si>
  <si>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</si>
  <si>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</si>
  <si>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</si>
  <si>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</si>
  <si>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</si>
  <si>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</si>
  <si>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</si>
  <si>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</si>
  <si>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</si>
  <si>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</si>
  <si>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</si>
  <si>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</si>
  <si>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</si>
  <si>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</si>
  <si>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</si>
  <si>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</si>
  <si>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</si>
  <si>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</si>
  <si>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</si>
  <si>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</si>
  <si>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</si>
  <si>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</si>
  <si>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</si>
  <si>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</si>
  <si>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</si>
  <si>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</si>
  <si>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</si>
  <si>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</si>
  <si>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</si>
  <si>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</si>
  <si>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</si>
  <si>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</si>
  <si>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</si>
  <si>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</si>
  <si>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</si>
  <si>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</si>
  <si>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</si>
  <si>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</si>
  <si>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</si>
  <si>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</si>
  <si>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</si>
  <si>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</si>
  <si>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</si>
  <si>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</si>
  <si>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</si>
  <si>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</si>
  <si>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</si>
  <si>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</si>
  <si>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</si>
  <si>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</si>
  <si>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</si>
  <si>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</si>
  <si>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</si>
  <si>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</si>
  <si>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</si>
  <si>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</si>
  <si>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</si>
  <si>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</si>
  <si>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</si>
  <si>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</si>
  <si>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</si>
  <si>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</si>
  <si>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</si>
  <si>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</si>
  <si>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</si>
  <si>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</si>
  <si>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</si>
  <si>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</si>
  <si>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</si>
  <si>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</si>
  <si>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</si>
  <si>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</si>
  <si>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</si>
  <si>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</si>
  <si>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</si>
  <si>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</si>
  <si>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</si>
  <si>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</si>
  <si>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</si>
  <si>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</si>
  <si>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</si>
  <si>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</si>
  <si>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</si>
  <si>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</si>
  <si>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</si>
  <si>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</si>
  <si>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</si>
  <si>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</si>
  <si>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</si>
  <si>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</si>
  <si>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</si>
  <si>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</si>
  <si>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</si>
  <si>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</si>
  <si>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</si>
  <si>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</si>
  <si>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</si>
  <si>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</si>
  <si>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</si>
  <si>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</si>
  <si>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</si>
  <si>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</si>
  <si>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</si>
  <si>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</si>
  <si>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</si>
  <si>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</si>
  <si>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</si>
  <si>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</si>
  <si>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</si>
  <si>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</si>
  <si>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</si>
  <si>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</si>
  <si>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</si>
  <si>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</si>
  <si>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</si>
  <si>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</si>
  <si>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</si>
  <si>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</si>
  <si>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</si>
  <si>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</si>
  <si>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</si>
  <si>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</si>
  <si>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</si>
  <si>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</si>
  <si>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</si>
  <si>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</si>
  <si>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</si>
  <si>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</si>
  <si>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</si>
  <si>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</si>
  <si>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</si>
  <si>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</si>
  <si>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</si>
  <si>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</si>
  <si>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</si>
  <si>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</si>
  <si>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</si>
  <si>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</si>
  <si>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</si>
  <si>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</si>
  <si>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</si>
  <si>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</si>
  <si>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</si>
  <si>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</si>
  <si>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</si>
  <si>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</si>
  <si>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</si>
  <si>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</si>
  <si>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</si>
  <si>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</si>
  <si>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</si>
  <si>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</si>
  <si>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</si>
  <si>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</si>
  <si>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</si>
  <si>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</si>
  <si>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</si>
  <si>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</si>
  <si>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</si>
  <si>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</si>
  <si>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</si>
  <si>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</si>
  <si>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</si>
  <si>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</si>
  <si>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</si>
  <si>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</si>
  <si>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</si>
  <si>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</si>
  <si>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</si>
  <si>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</si>
  <si>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</si>
  <si>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</si>
  <si>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</si>
  <si>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</si>
  <si>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</si>
  <si>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</si>
  <si>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</si>
  <si>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</si>
  <si>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</si>
  <si>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</si>
  <si>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</si>
  <si>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</si>
  <si>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</si>
  <si>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</si>
  <si>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</si>
  <si>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</si>
  <si>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</si>
  <si>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</si>
  <si>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</si>
  <si>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</si>
  <si>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</si>
  <si>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</si>
  <si>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</si>
  <si>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</si>
  <si>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</si>
  <si>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</si>
  <si>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</si>
  <si>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</si>
  <si>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</si>
  <si>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</si>
  <si>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</si>
  <si>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</si>
  <si>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</si>
  <si>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</si>
  <si>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</si>
  <si>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</si>
  <si>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</si>
  <si>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</si>
  <si>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</si>
  <si>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</si>
  <si>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</si>
  <si>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</si>
  <si>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</si>
  <si>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</si>
  <si>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</si>
  <si>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</si>
  <si>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</si>
  <si>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</si>
  <si>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</si>
  <si>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</si>
  <si>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</si>
  <si>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</si>
  <si>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</si>
  <si>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</si>
  <si>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</si>
  <si>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</si>
  <si>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</si>
  <si>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</si>
  <si>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</si>
  <si>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</si>
  <si>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</si>
  <si>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</si>
  <si>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</si>
  <si>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</si>
  <si>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</si>
  <si>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</si>
  <si>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</si>
  <si>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</si>
  <si>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</si>
  <si>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</si>
  <si>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</si>
  <si>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</si>
  <si>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</si>
  <si>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</si>
  <si>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</si>
  <si>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</si>
  <si>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</si>
  <si>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</si>
  <si>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</si>
  <si>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</si>
  <si>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</si>
  <si>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</si>
  <si>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</si>
  <si>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</si>
  <si>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</si>
  <si>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</si>
  <si>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</si>
  <si>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</si>
  <si>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</si>
  <si>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</si>
  <si>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</si>
  <si>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</si>
  <si>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</si>
  <si>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</si>
  <si>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</si>
  <si>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</si>
  <si>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</si>
  <si>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</si>
  <si>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</si>
  <si>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</si>
  <si>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</si>
  <si>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</si>
  <si>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</si>
  <si>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</si>
  <si>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</si>
  <si>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</si>
  <si>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</si>
  <si>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</si>
  <si>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</si>
  <si>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</si>
  <si>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</si>
  <si>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</si>
  <si>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</si>
  <si>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</si>
  <si>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</si>
  <si>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</si>
  <si>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</si>
  <si>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</si>
  <si>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</si>
  <si>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</si>
  <si>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</si>
  <si>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</si>
  <si>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</si>
  <si>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</si>
  <si>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</si>
  <si>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</si>
  <si>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</si>
  <si>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</si>
  <si>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</si>
  <si>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</si>
  <si>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</si>
  <si>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</si>
  <si>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</si>
  <si>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</si>
  <si>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</si>
  <si>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</si>
  <si>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</si>
  <si>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</si>
  <si>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</si>
  <si>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</si>
  <si>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</si>
  <si>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</si>
  <si>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</si>
  <si>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</si>
  <si>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</si>
  <si>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</si>
  <si>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</si>
  <si>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</si>
  <si>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</si>
  <si>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</si>
  <si>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</si>
  <si>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</si>
  <si>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</si>
  <si>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</si>
  <si>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</si>
  <si>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</si>
  <si>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</si>
  <si>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</si>
  <si>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</si>
  <si>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</si>
  <si>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</si>
  <si>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</si>
  <si>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</si>
  <si>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</si>
  <si>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</si>
  <si>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</si>
  <si>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</si>
  <si>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</si>
  <si>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</si>
  <si>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</si>
  <si>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</si>
  <si>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</si>
  <si>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</si>
  <si>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</si>
  <si>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</si>
  <si>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</si>
  <si>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</si>
  <si>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</si>
  <si>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</si>
  <si>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</si>
  <si>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</si>
  <si>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</si>
  <si>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</si>
  <si>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</si>
  <si>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</si>
  <si>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</si>
  <si>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</si>
  <si>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</si>
  <si>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</si>
  <si>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</si>
  <si>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</si>
  <si>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</si>
  <si>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</si>
  <si>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</si>
  <si>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</si>
  <si>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</si>
  <si>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</si>
  <si>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</si>
  <si>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</si>
  <si>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</si>
  <si>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</si>
  <si>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</si>
  <si>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</si>
  <si>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</si>
  <si>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</si>
  <si>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</si>
  <si>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</si>
  <si>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</si>
  <si>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</si>
  <si>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</si>
  <si>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</si>
  <si>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</si>
  <si>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</si>
  <si>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</si>
  <si>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</si>
  <si>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</si>
  <si>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</si>
  <si>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</si>
  <si>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</si>
  <si>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</si>
  <si>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</si>
  <si>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</si>
  <si>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</si>
  <si>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</si>
  <si>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</si>
  <si>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</si>
  <si>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</si>
  <si>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</si>
  <si>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</si>
  <si>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</si>
  <si>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</si>
  <si>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</si>
  <si>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</si>
  <si>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</si>
  <si>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</si>
  <si>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</si>
  <si>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</si>
  <si>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</si>
  <si>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</si>
  <si>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</si>
  <si>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</si>
  <si>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</si>
  <si>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</si>
  <si>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</si>
  <si>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</si>
  <si>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</si>
  <si>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</si>
  <si>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</si>
  <si>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</si>
  <si>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</si>
  <si>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</si>
  <si>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</si>
  <si>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</si>
  <si>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</si>
  <si>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</si>
  <si>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</si>
  <si>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</si>
  <si>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</si>
  <si>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</si>
  <si>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</si>
  <si>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</si>
  <si>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</si>
  <si>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</si>
  <si>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</si>
  <si>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</si>
  <si>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</si>
  <si>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</si>
  <si>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</si>
  <si>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</si>
  <si>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</si>
  <si>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</si>
  <si>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</si>
  <si>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</si>
  <si>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</si>
  <si>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</si>
  <si>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</si>
  <si>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</si>
  <si>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</si>
  <si>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</si>
  <si>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</si>
  <si>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</si>
  <si>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</si>
  <si>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</si>
  <si>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</si>
  <si>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</si>
  <si>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</si>
  <si>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</si>
  <si>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</si>
  <si>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</si>
  <si>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</si>
  <si>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</si>
  <si>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</si>
  <si>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</si>
  <si>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</si>
  <si>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</si>
  <si>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</si>
  <si>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</si>
  <si>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</si>
  <si>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</si>
  <si>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</si>
  <si>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</si>
  <si>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</si>
  <si>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</si>
  <si>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</si>
  <si>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</si>
  <si>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</si>
  <si>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</si>
  <si>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</si>
  <si>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</si>
  <si>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</si>
  <si>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</si>
  <si>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</si>
  <si>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</si>
  <si>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</si>
  <si>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</si>
  <si>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</si>
  <si>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</si>
  <si>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</si>
  <si>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</si>
  <si>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</si>
  <si>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</si>
  <si>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</si>
  <si>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</si>
  <si>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</si>
  <si>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</si>
  <si>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</si>
  <si>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</si>
  <si>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</si>
  <si>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</si>
  <si>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</si>
  <si>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</si>
  <si>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</si>
  <si>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</si>
  <si>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</si>
  <si>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</si>
  <si>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</si>
  <si>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</si>
  <si>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</si>
  <si>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</si>
  <si>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</si>
  <si>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</si>
  <si>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</si>
  <si>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</si>
  <si>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</si>
  <si>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</si>
  <si>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</si>
  <si>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</si>
  <si>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</si>
  <si>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</si>
  <si>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</si>
  <si>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</si>
  <si>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</si>
  <si>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</si>
  <si>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</si>
  <si>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</si>
  <si>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</si>
  <si>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</si>
  <si>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</si>
  <si>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</si>
  <si>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</si>
  <si>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</si>
  <si>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</si>
  <si>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</si>
  <si>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</si>
  <si>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</si>
  <si>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</si>
  <si>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</si>
  <si>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</si>
  <si>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</si>
  <si>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</si>
  <si>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</si>
  <si>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</si>
  <si>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</si>
  <si>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</si>
  <si>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</si>
  <si>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</si>
  <si>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</si>
  <si>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</si>
  <si>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</si>
  <si>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</si>
  <si>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</si>
  <si>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</si>
  <si>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</si>
  <si>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</si>
  <si>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</si>
  <si>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</si>
  <si>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</si>
  <si>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</si>
  <si>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</si>
  <si>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</si>
  <si>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</si>
  <si>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</si>
  <si>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</si>
  <si>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</si>
  <si>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</si>
  <si>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</si>
  <si>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</si>
  <si>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</si>
  <si>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</si>
  <si>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</si>
  <si>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</si>
  <si>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</si>
  <si>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</si>
  <si>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</si>
  <si>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</si>
  <si>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</si>
  <si>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</si>
  <si>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</si>
  <si>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</si>
  <si>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</si>
  <si>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</si>
  <si>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</si>
  <si>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</si>
  <si>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</si>
  <si>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</si>
  <si>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</si>
  <si>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</si>
  <si>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</si>
  <si>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</si>
  <si>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</si>
  <si>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</si>
  <si>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</si>
  <si>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</si>
  <si>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</si>
  <si>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</si>
  <si>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</si>
  <si>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</si>
  <si>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</si>
  <si>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</si>
  <si>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</si>
  <si>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</si>
  <si>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</si>
  <si>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</si>
  <si>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</si>
  <si>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</si>
  <si>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</si>
  <si>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</si>
  <si>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</si>
  <si>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</si>
  <si>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</si>
  <si>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</si>
  <si>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</si>
  <si>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</si>
  <si>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</si>
  <si>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</si>
  <si>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</si>
  <si>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</si>
  <si>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</si>
  <si>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</si>
  <si>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</si>
  <si>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</si>
  <si>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</si>
  <si>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</si>
  <si>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</si>
  <si>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</si>
  <si>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</si>
  <si>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</si>
  <si>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</si>
  <si>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</si>
  <si>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</si>
  <si>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</si>
  <si>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</si>
  <si>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</si>
  <si>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</si>
  <si>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</si>
  <si>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</si>
  <si>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</si>
  <si>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</si>
  <si>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</si>
  <si>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</si>
  <si>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</si>
  <si>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</si>
  <si>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</si>
  <si>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</si>
  <si>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</si>
  <si>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</si>
  <si>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</si>
  <si>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</si>
  <si>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</si>
  <si>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</si>
  <si>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</si>
  <si>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</si>
  <si>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</si>
  <si>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</si>
  <si>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</si>
  <si>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</si>
  <si>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</si>
  <si>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</si>
  <si>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</si>
  <si>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</si>
  <si>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</si>
  <si>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</si>
  <si>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</si>
  <si>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</si>
  <si>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</si>
  <si>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</si>
  <si>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</si>
  <si>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</si>
  <si>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</si>
  <si>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</si>
  <si>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</si>
  <si>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</si>
  <si>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</si>
  <si>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</si>
  <si>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</si>
  <si>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</si>
  <si>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</si>
  <si>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</si>
  <si>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</si>
  <si>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</si>
  <si>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</si>
  <si>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</si>
  <si>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</si>
  <si>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</si>
  <si>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</si>
  <si>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</si>
  <si>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</si>
  <si>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</si>
  <si>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</si>
  <si>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</si>
  <si>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</si>
  <si>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</si>
  <si>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</si>
  <si>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</si>
  <si>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</si>
  <si>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</si>
  <si>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</si>
  <si>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</si>
  <si>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</si>
  <si>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</si>
  <si>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</si>
  <si>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</si>
  <si>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</si>
  <si>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</si>
  <si>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</si>
  <si>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</si>
  <si>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</si>
  <si>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</si>
  <si>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</si>
  <si>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</si>
  <si>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</si>
  <si>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</si>
  <si>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</si>
  <si>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</si>
  <si>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</si>
  <si>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</si>
  <si>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</si>
  <si>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</si>
  <si>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</si>
  <si>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</si>
  <si>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</si>
  <si>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</si>
  <si>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</si>
  <si>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</si>
  <si>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</si>
  <si>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</si>
  <si>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</si>
  <si>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</si>
  <si>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</si>
  <si>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</si>
  <si>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</si>
  <si>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</si>
  <si>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</si>
  <si>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</si>
  <si>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</si>
  <si>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</si>
  <si>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</si>
  <si>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</si>
  <si>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</si>
  <si>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</si>
  <si>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</si>
  <si>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</si>
  <si>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</si>
  <si>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</si>
  <si>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</si>
  <si>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</si>
  <si>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</si>
  <si>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</si>
  <si>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</si>
  <si>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</si>
  <si>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</si>
  <si>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</si>
  <si>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</si>
  <si>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</si>
  <si>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</si>
  <si>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</si>
  <si>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</si>
  <si>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</si>
  <si>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</si>
  <si>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</si>
  <si>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</si>
  <si>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</si>
  <si>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</si>
  <si>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</si>
  <si>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</si>
  <si>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</si>
  <si>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</si>
  <si>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</si>
  <si>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</si>
  <si>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</si>
  <si>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</si>
  <si>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</si>
  <si>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</si>
  <si>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</si>
  <si>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</si>
  <si>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</si>
  <si>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</si>
  <si>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</si>
  <si>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</si>
  <si>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</si>
  <si>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</si>
  <si>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</si>
  <si>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</si>
  <si>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</si>
  <si>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</si>
  <si>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</si>
  <si>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</si>
  <si>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</si>
  <si>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</si>
  <si>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</si>
  <si>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</si>
  <si>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</si>
  <si>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</si>
  <si>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</si>
  <si>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</si>
  <si>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</si>
  <si>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</si>
  <si>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</si>
  <si>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</si>
  <si>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</si>
  <si>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</si>
  <si>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</si>
  <si>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</si>
  <si>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</si>
  <si>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</si>
  <si>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</si>
  <si>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</si>
  <si>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</si>
  <si>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</si>
  <si>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</si>
  <si>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</si>
  <si>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</si>
  <si>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</si>
  <si>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</si>
  <si>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</si>
  <si>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</si>
  <si>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</si>
  <si>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</si>
  <si>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</si>
  <si>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</si>
  <si>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</si>
  <si>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</si>
  <si>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</si>
  <si>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</si>
  <si>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</si>
  <si>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</si>
  <si>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</si>
  <si>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</si>
  <si>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</si>
  <si>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</si>
  <si>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</si>
  <si>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</si>
  <si>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</si>
  <si>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</si>
  <si>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</si>
  <si>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</si>
  <si>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</si>
  <si>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</si>
  <si>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</si>
  <si>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</si>
  <si>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</si>
  <si>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</si>
  <si>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</si>
  <si>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</si>
  <si>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</si>
  <si>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</si>
  <si>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</si>
  <si>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</si>
  <si>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</si>
  <si>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</si>
  <si>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</si>
  <si>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</si>
  <si>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</si>
  <si>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</si>
  <si>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</si>
  <si>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</si>
  <si>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</si>
  <si>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</si>
  <si>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</si>
  <si>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</si>
  <si>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</si>
  <si>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</si>
  <si>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</si>
  <si>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</si>
  <si>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</si>
  <si>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</si>
  <si>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</si>
  <si>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</si>
  <si>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</si>
  <si>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</si>
  <si>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</si>
  <si>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</si>
  <si>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</si>
  <si>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</si>
  <si>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</si>
  <si>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</si>
  <si>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</si>
  <si>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</si>
  <si>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</si>
  <si>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</si>
  <si>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</si>
  <si>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</si>
  <si>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</si>
  <si>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</si>
  <si>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</si>
  <si>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</si>
  <si>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</si>
  <si>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</si>
  <si>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</si>
  <si>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</si>
  <si>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</si>
  <si>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</si>
  <si>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</si>
  <si>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</si>
  <si>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</si>
  <si>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</si>
  <si>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</si>
  <si>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</si>
  <si>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</si>
  <si>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</si>
  <si>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</si>
  <si>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</si>
  <si>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</si>
  <si>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</si>
  <si>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</si>
  <si>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</si>
  <si>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</si>
  <si>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</si>
  <si>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</si>
  <si>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</si>
  <si>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</si>
  <si>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</si>
  <si>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</si>
  <si>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</si>
  <si>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</si>
  <si>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</si>
  <si>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</si>
  <si>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</si>
  <si>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</si>
  <si>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</si>
  <si>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</si>
  <si>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</si>
  <si>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</si>
  <si>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</si>
  <si>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</si>
  <si>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</si>
  <si>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</si>
  <si>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</si>
  <si>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</si>
  <si>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</si>
  <si>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</si>
  <si>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</si>
  <si>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</si>
  <si>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</si>
  <si>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</si>
  <si>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</si>
  <si>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</si>
  <si>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</si>
  <si>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</si>
  <si>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</si>
  <si>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</si>
  <si>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</si>
  <si>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</si>
  <si>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</si>
  <si>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</si>
  <si>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</si>
  <si>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</si>
  <si>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</si>
  <si>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</si>
  <si>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</si>
  <si>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</si>
  <si>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</si>
  <si>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</si>
  <si>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</si>
  <si>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</si>
  <si>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</si>
  <si>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</si>
  <si>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</si>
  <si>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</si>
  <si>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</si>
  <si>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</si>
  <si>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</si>
  <si>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</si>
  <si>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</si>
  <si>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</si>
  <si>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</si>
  <si>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</si>
  <si>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</si>
  <si>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</si>
  <si>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</si>
  <si>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</si>
  <si>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</si>
  <si>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</si>
  <si>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</si>
  <si>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</si>
  <si>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</si>
  <si>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</si>
  <si>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</si>
  <si>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</si>
  <si>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</si>
  <si>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</si>
  <si>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</si>
  <si>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</si>
  <si>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</si>
  <si>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</si>
  <si>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</si>
  <si>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</si>
  <si>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</si>
  <si>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</si>
  <si>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</si>
  <si>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</si>
  <si>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</si>
  <si>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</si>
  <si>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</si>
  <si>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</si>
  <si>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</si>
  <si>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</si>
  <si>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</si>
  <si>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</si>
  <si>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</si>
  <si>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</si>
  <si>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</si>
  <si>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</si>
  <si>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</si>
  <si>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</si>
  <si>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</si>
  <si>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</si>
  <si>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</si>
  <si>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</si>
  <si>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</si>
  <si>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</si>
  <si>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</si>
  <si>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</si>
  <si>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</si>
  <si>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</si>
  <si>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</si>
  <si>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</si>
  <si>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</si>
  <si>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</si>
  <si>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</si>
  <si>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</si>
  <si>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</si>
  <si>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</si>
  <si>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</si>
  <si>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</si>
  <si>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</si>
  <si>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</si>
  <si>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</si>
  <si>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</si>
  <si>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</si>
  <si>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</si>
  <si>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</si>
  <si>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</si>
  <si>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</si>
  <si>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</si>
  <si>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</si>
  <si>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</si>
  <si>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</si>
  <si>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</si>
  <si>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</si>
  <si>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</si>
  <si>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</si>
  <si>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</si>
  <si>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</si>
  <si>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</si>
  <si>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</si>
  <si>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</si>
  <si>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</si>
  <si>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</si>
  <si>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</si>
  <si>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</si>
  <si>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</si>
  <si>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</si>
  <si>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</si>
  <si>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</si>
  <si>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</si>
  <si>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</si>
  <si>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</si>
  <si>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</si>
  <si>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</si>
  <si>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</si>
  <si>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</si>
  <si>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</si>
  <si>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</si>
  <si>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</si>
  <si>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</si>
  <si>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</si>
  <si>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</si>
  <si>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</si>
  <si>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</si>
  <si>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</si>
  <si>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</si>
  <si>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</si>
  <si>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</si>
  <si>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</si>
  <si>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</si>
  <si>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</si>
  <si>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</si>
  <si>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</si>
  <si>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</si>
  <si>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</si>
  <si>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</si>
  <si>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</si>
  <si>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</si>
  <si>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</si>
  <si>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</si>
  <si>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</si>
  <si>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</si>
  <si>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</si>
  <si>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</si>
  <si>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</si>
  <si>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</si>
  <si>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</si>
  <si>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</si>
  <si>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</si>
  <si>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</si>
  <si>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</si>
  <si>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</si>
  <si>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</si>
  <si>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</si>
  <si>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</si>
  <si>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</si>
  <si>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</si>
  <si>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</si>
  <si>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</si>
  <si>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</si>
  <si>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</si>
  <si>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</si>
  <si>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</si>
  <si>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</si>
  <si>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</si>
  <si>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</si>
  <si>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</si>
  <si>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</si>
  <si>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</si>
  <si>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</si>
  <si>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</si>
  <si>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</si>
  <si>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</si>
  <si>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</si>
  <si>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</si>
  <si>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</si>
  <si>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</si>
  <si>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</si>
  <si>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</si>
  <si>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</si>
  <si>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</si>
  <si>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</si>
  <si>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</si>
  <si>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</si>
  <si>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</si>
  <si>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</si>
  <si>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</si>
  <si>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</si>
  <si>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</si>
  <si>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</si>
  <si>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</si>
  <si>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</si>
  <si>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</si>
  <si>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</si>
  <si>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</si>
  <si>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</si>
  <si>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</si>
  <si>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</si>
  <si>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</si>
  <si>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</si>
  <si>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</si>
  <si>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</si>
  <si>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</si>
  <si>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</si>
  <si>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</si>
  <si>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</si>
  <si>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</si>
  <si>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</si>
  <si>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</si>
  <si>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</si>
  <si>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</si>
  <si>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</si>
  <si>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</si>
  <si>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</si>
  <si>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</si>
  <si>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</si>
  <si>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</si>
  <si>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</si>
  <si>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</si>
  <si>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</si>
  <si>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</si>
  <si>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</si>
  <si>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</si>
  <si>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</si>
  <si>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</si>
  <si>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</si>
  <si>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</si>
  <si>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</si>
  <si>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</si>
  <si>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</si>
  <si>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</si>
  <si>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</si>
  <si>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</si>
  <si>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</si>
  <si>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</si>
  <si>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</si>
  <si>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</si>
  <si>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</si>
  <si>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</si>
  <si>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</si>
  <si>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</si>
  <si>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</si>
  <si>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</si>
  <si>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</si>
  <si>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</si>
  <si>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</si>
  <si>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</si>
  <si>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</si>
  <si>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</si>
  <si>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</si>
  <si>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</si>
  <si>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</si>
  <si>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</si>
  <si>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</si>
  <si>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</si>
  <si>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</si>
  <si>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</si>
  <si>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</si>
  <si>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</si>
  <si>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</si>
  <si>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</si>
  <si>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</si>
  <si>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</si>
  <si>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</si>
  <si>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</si>
  <si>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</si>
  <si>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</si>
  <si>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</si>
  <si>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</si>
  <si>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</si>
  <si>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</si>
  <si>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</si>
  <si>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</si>
  <si>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</si>
  <si>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</si>
  <si>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</si>
  <si>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</si>
  <si>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</si>
  <si>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</si>
  <si>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</si>
  <si>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</si>
  <si>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</si>
  <si>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</si>
  <si>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</si>
  <si>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</si>
  <si>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</si>
  <si>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</si>
  <si>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</si>
  <si>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</si>
  <si>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</si>
  <si>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</si>
  <si>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</si>
  <si>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</si>
  <si>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</si>
  <si>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</si>
  <si>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</si>
  <si>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</si>
  <si>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</si>
  <si>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</si>
  <si>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</si>
  <si>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</si>
  <si>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</si>
  <si>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</si>
  <si>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</si>
  <si>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</si>
  <si>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</si>
  <si>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</si>
  <si>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</si>
  <si>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</si>
  <si>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</si>
  <si>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</si>
  <si>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</si>
  <si>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</si>
  <si>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</si>
  <si>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</si>
  <si>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</si>
  <si>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</si>
  <si>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</si>
  <si>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</si>
  <si>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</si>
  <si>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</si>
  <si>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</si>
  <si>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</si>
  <si>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</si>
  <si>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</si>
  <si>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</si>
  <si>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</si>
  <si>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</si>
  <si>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</si>
  <si>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</si>
  <si>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</si>
  <si>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</si>
  <si>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</si>
  <si>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</si>
  <si>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</si>
  <si>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</si>
  <si>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</si>
  <si>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</si>
  <si>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</si>
  <si>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</si>
  <si>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</si>
  <si>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</si>
  <si>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</si>
  <si>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</si>
  <si>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</si>
  <si>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</si>
  <si>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</si>
  <si>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</si>
  <si>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</si>
  <si>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</si>
  <si>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</si>
  <si>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</si>
  <si>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</si>
  <si>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</si>
  <si>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</si>
  <si>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</si>
  <si>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</si>
  <si>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</si>
  <si>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</si>
  <si>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</si>
  <si>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</si>
  <si>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</si>
  <si>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</si>
  <si>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</si>
  <si>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</si>
  <si>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</si>
  <si>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</si>
  <si>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</si>
  <si>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</si>
  <si>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</si>
  <si>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</si>
  <si>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</si>
  <si>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</si>
  <si>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</si>
  <si>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</si>
  <si>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</si>
  <si>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</si>
  <si>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</si>
  <si>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</si>
  <si>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</si>
  <si>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</si>
  <si>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</si>
  <si>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</si>
  <si>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</si>
  <si>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</si>
  <si>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</si>
  <si>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</si>
  <si>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</si>
  <si>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</si>
  <si>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</si>
  <si>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</si>
  <si>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</si>
  <si>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</si>
  <si>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</si>
  <si>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</si>
  <si>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</si>
  <si>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</si>
  <si>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</si>
  <si>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</si>
  <si>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</si>
  <si>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</si>
  <si>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</si>
  <si>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</si>
  <si>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</si>
  <si>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</si>
  <si>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</si>
  <si>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</si>
  <si>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</si>
  <si>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</si>
  <si>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</si>
  <si>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</si>
  <si>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</si>
  <si>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</si>
  <si>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</si>
  <si>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</si>
  <si>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</si>
  <si>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</si>
  <si>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</si>
  <si>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</si>
  <si>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</si>
  <si>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</si>
  <si>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</si>
  <si>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</si>
  <si>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</si>
  <si>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</si>
  <si>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</si>
  <si>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</si>
  <si>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</si>
  <si>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</si>
  <si>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</si>
  <si>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</si>
  <si>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</si>
  <si>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</si>
  <si>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</si>
  <si>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</si>
  <si>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</si>
  <si>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</si>
  <si>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</si>
  <si>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</si>
  <si>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</si>
  <si>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</si>
  <si>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</si>
  <si>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</si>
  <si>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</si>
  <si>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</si>
  <si>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</si>
  <si>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</si>
  <si>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</si>
  <si>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</si>
  <si>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</si>
  <si>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</si>
  <si>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</si>
  <si>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</si>
  <si>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</si>
  <si>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</si>
  <si>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</si>
  <si>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</si>
  <si>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</si>
  <si>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</si>
  <si>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</si>
  <si>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</si>
  <si>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</si>
  <si>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</si>
  <si>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</si>
  <si>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</si>
  <si>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</si>
  <si>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</si>
  <si>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</si>
  <si>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</si>
  <si>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</si>
  <si>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</si>
  <si>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</si>
  <si>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</si>
  <si>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</si>
  <si>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</si>
  <si>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</si>
  <si>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</si>
  <si>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</si>
  <si>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</si>
  <si>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</si>
  <si>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</si>
  <si>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</si>
  <si>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</si>
  <si>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</si>
  <si>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</si>
  <si>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</si>
  <si>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</si>
  <si>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</si>
  <si>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</si>
  <si>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</si>
  <si>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</si>
  <si>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</si>
  <si>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</si>
  <si>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</si>
  <si>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</si>
  <si>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</si>
  <si>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</si>
  <si>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</si>
  <si>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</si>
  <si>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</si>
  <si>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</si>
  <si>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</si>
  <si>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</si>
  <si>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</si>
  <si>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</si>
  <si>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</si>
  <si>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</si>
  <si>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</si>
  <si>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</si>
  <si>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</si>
  <si>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</si>
  <si>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</si>
  <si>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</si>
  <si>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</si>
  <si>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</si>
  <si>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</si>
  <si>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</si>
  <si>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</si>
  <si>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</si>
  <si>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</si>
  <si>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</si>
  <si>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</si>
  <si>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</si>
  <si>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</si>
  <si>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</si>
  <si>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</si>
  <si>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</si>
  <si>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</si>
  <si>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</si>
  <si>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</si>
  <si>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</si>
  <si>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</si>
  <si>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</si>
  <si>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</si>
  <si>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</si>
  <si>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</si>
  <si>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</si>
  <si>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</si>
  <si>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</si>
  <si>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</si>
  <si>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</si>
  <si>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</si>
  <si>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</si>
  <si>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</si>
  <si>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</si>
  <si>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</si>
  <si>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</si>
  <si>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</si>
  <si>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</si>
  <si>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</si>
  <si>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</si>
  <si>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</si>
  <si>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</si>
  <si>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</si>
  <si>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</si>
  <si>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</si>
  <si>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</si>
  <si>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</si>
  <si>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</si>
  <si>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</si>
  <si>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</si>
  <si>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</si>
  <si>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</si>
  <si>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</si>
  <si>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</si>
  <si>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</si>
  <si>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</si>
  <si>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</si>
  <si>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</si>
  <si>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</si>
  <si>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</si>
  <si>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</si>
  <si>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</si>
  <si>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</si>
  <si>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</si>
  <si>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</si>
  <si>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</si>
  <si>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</si>
  <si>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</si>
  <si>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</si>
  <si>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</si>
  <si>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</si>
  <si>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</si>
  <si>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</si>
  <si>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</si>
  <si>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</si>
  <si>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</si>
  <si>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</si>
  <si>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</si>
  <si>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</si>
  <si>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</si>
  <si>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</si>
  <si>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</si>
  <si>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</si>
  <si>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</si>
  <si>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</si>
  <si>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</si>
  <si>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</si>
  <si>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</si>
  <si>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</si>
  <si>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</si>
  <si>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</si>
  <si>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</si>
  <si>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</si>
  <si>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</si>
  <si>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</si>
  <si>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</si>
  <si>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</si>
  <si>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</si>
  <si>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</si>
  <si>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</si>
  <si>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</si>
  <si>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</si>
  <si>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</si>
  <si>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</si>
  <si>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</si>
  <si>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</si>
  <si>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</si>
  <si>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</si>
  <si>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</si>
  <si>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</si>
  <si>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</si>
  <si>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</si>
  <si>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</si>
  <si>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</si>
  <si>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</si>
  <si>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</si>
  <si>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</si>
  <si>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</si>
  <si>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</si>
  <si>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</si>
  <si>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</si>
  <si>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</si>
  <si>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</si>
  <si>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</si>
  <si>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</si>
  <si>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</si>
  <si>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</si>
  <si>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</si>
  <si>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</si>
  <si>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</si>
  <si>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</si>
  <si>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</si>
  <si>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</si>
  <si>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</si>
  <si>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</si>
  <si>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</si>
  <si>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</si>
  <si>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</si>
  <si>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</si>
  <si>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</si>
  <si>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</si>
  <si>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</si>
  <si>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</si>
  <si>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</si>
  <si>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</si>
  <si>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</si>
  <si>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</si>
  <si>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</si>
  <si>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</si>
  <si>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</si>
  <si>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</si>
  <si>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</si>
  <si>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</si>
  <si>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</si>
  <si>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</si>
  <si>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</si>
  <si>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</si>
  <si>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</si>
  <si>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</si>
  <si>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</si>
  <si>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</si>
  <si>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</si>
  <si>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</si>
  <si>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</si>
  <si>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</si>
  <si>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</si>
  <si>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</si>
  <si>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</si>
  <si>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</si>
  <si>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</si>
  <si>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</si>
  <si>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</si>
  <si>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</si>
  <si>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</si>
  <si>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</si>
  <si>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</si>
  <si>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</si>
  <si>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</si>
  <si>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</si>
  <si>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</si>
  <si>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</si>
  <si>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</si>
  <si>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</si>
  <si>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</si>
  <si>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</si>
  <si>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</si>
  <si>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</si>
  <si>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</si>
  <si>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</si>
  <si>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</si>
  <si>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</si>
  <si>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</si>
  <si>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</si>
  <si>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</si>
  <si>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</si>
  <si>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</si>
  <si>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</si>
  <si>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</si>
  <si>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</si>
  <si>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</si>
  <si>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</si>
  <si>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</si>
  <si>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</si>
  <si>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</si>
  <si>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</si>
  <si>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</si>
  <si>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</si>
  <si>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</si>
  <si>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</si>
  <si>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</si>
  <si>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</si>
  <si>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</si>
  <si>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</si>
  <si>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</si>
  <si>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</si>
  <si>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</si>
  <si>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</si>
  <si>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</si>
  <si>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</si>
  <si>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</si>
  <si>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</si>
  <si>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</si>
  <si>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</si>
  <si>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</si>
  <si>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</si>
  <si>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</si>
  <si>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</si>
  <si>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</si>
  <si>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</si>
  <si>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</si>
  <si>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</si>
  <si>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</si>
  <si>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</si>
  <si>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</si>
  <si>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</si>
  <si>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</si>
  <si>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</si>
  <si>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</si>
  <si>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</si>
  <si>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</si>
  <si>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</si>
  <si>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</si>
  <si>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</si>
  <si>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</si>
  <si>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</si>
  <si>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</si>
  <si>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</si>
  <si>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</si>
  <si>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</si>
  <si>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</si>
  <si>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</si>
  <si>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</si>
  <si>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</si>
  <si>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</si>
  <si>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</si>
  <si>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</si>
  <si>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</si>
  <si>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</si>
  <si>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</si>
  <si>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</si>
  <si>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</si>
  <si>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</si>
  <si>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</si>
  <si>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</si>
  <si>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</si>
  <si>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</si>
  <si>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</si>
  <si>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</si>
  <si>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</si>
  <si>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</si>
  <si>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</si>
  <si>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</si>
  <si>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</si>
  <si>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</si>
  <si>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</si>
  <si>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</si>
  <si>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</si>
  <si>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</si>
  <si>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</si>
  <si>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</si>
  <si>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</si>
  <si>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</si>
  <si>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</si>
  <si>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</si>
  <si>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</si>
  <si>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</si>
  <si>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</si>
  <si>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</si>
  <si>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</si>
  <si>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</si>
  <si>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</si>
  <si>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</si>
  <si>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</si>
  <si>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</si>
  <si>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</si>
  <si>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</si>
  <si>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</si>
  <si>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</si>
  <si>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</si>
  <si>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</si>
  <si>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</si>
  <si>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</si>
  <si>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</si>
  <si>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</si>
  <si>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</si>
  <si>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</si>
  <si>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</si>
  <si>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</si>
  <si>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</si>
  <si>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</si>
  <si>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</si>
  <si>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</si>
  <si>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</si>
  <si>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</si>
  <si>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</si>
  <si>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</si>
  <si>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</si>
  <si>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</si>
  <si>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</si>
  <si>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</si>
  <si>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</si>
  <si>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</si>
  <si>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</si>
  <si>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</si>
  <si>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</si>
  <si>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</si>
  <si>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</si>
  <si>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</si>
  <si>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</si>
  <si>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</si>
  <si>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</si>
  <si>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</si>
  <si>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</si>
  <si>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</si>
  <si>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</si>
  <si>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</si>
  <si>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</si>
  <si>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</si>
  <si>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</si>
  <si>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</si>
  <si>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</si>
  <si>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</si>
  <si>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</si>
  <si>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</si>
  <si>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</si>
  <si>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</si>
  <si>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</si>
  <si>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</si>
  <si>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</si>
  <si>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</si>
  <si>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</si>
  <si>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</si>
  <si>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</si>
  <si>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</si>
  <si>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</si>
  <si>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</si>
  <si>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</si>
  <si>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</si>
  <si>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</si>
  <si>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</si>
  <si>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</si>
  <si>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</si>
  <si>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</si>
  <si>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</si>
  <si>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</si>
  <si>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</si>
  <si>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</si>
  <si>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</si>
  <si>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</si>
  <si>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</si>
  <si>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</si>
  <si>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</si>
  <si>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</si>
  <si>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</si>
  <si>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</si>
  <si>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</si>
  <si>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</si>
  <si>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</si>
  <si>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</si>
  <si>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</si>
  <si>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</si>
  <si>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</si>
  <si>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</si>
  <si>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</si>
  <si>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</si>
  <si>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</si>
  <si>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</si>
  <si>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</si>
  <si>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</si>
  <si>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</si>
  <si>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</si>
  <si>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</si>
  <si>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</si>
  <si>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</si>
  <si>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</si>
  <si>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</si>
  <si>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</si>
  <si>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</si>
  <si>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</si>
  <si>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</si>
  <si>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</si>
  <si>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</si>
  <si>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</si>
  <si>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</si>
  <si>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</si>
  <si>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</si>
  <si>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</si>
  <si>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</si>
  <si>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</si>
  <si>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</si>
  <si>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</si>
  <si>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</si>
  <si>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</si>
  <si>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</si>
  <si>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</si>
  <si>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</si>
  <si>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</si>
  <si>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</si>
  <si>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</si>
  <si>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</si>
  <si>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</si>
  <si>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</si>
  <si>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</si>
  <si>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</si>
  <si>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</si>
  <si>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</si>
  <si>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</si>
  <si>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</si>
  <si>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</si>
  <si>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</si>
  <si>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</si>
  <si>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</si>
  <si>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</si>
  <si>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</si>
  <si>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</si>
  <si>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</si>
  <si>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</si>
  <si>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</si>
  <si>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</si>
  <si>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</si>
  <si>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</si>
  <si>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</si>
  <si>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</si>
  <si>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</si>
  <si>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</si>
  <si>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</si>
  <si>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</si>
  <si>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</si>
  <si>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</si>
  <si>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</si>
  <si>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</si>
  <si>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</si>
  <si>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</si>
  <si>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</si>
  <si>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</si>
  <si>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</si>
  <si>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</si>
  <si>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</si>
  <si>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</si>
  <si>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</si>
  <si>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</si>
  <si>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</si>
  <si>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</si>
  <si>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</si>
  <si>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</si>
  <si>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</si>
  <si>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</si>
  <si>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</si>
  <si>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</si>
  <si>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</si>
  <si>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</si>
  <si>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</si>
  <si>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</si>
  <si>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</si>
  <si>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</si>
  <si>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</si>
  <si>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</si>
  <si>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</si>
  <si>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</si>
  <si>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</si>
  <si>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</si>
  <si>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</si>
  <si>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</si>
  <si>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</si>
  <si>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</si>
  <si>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</si>
  <si>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</si>
  <si>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</si>
  <si>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</si>
  <si>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</si>
  <si>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</si>
  <si>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</si>
  <si>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</si>
  <si>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</si>
  <si>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</si>
  <si>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</si>
  <si>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</si>
  <si>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</si>
  <si>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</si>
  <si>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</si>
  <si>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</si>
  <si>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</si>
  <si>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</si>
  <si>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</si>
  <si>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</si>
  <si>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</si>
  <si>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</si>
  <si>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</si>
  <si>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</si>
  <si>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</si>
  <si>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</si>
  <si>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</si>
  <si>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</si>
  <si>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</si>
  <si>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</si>
  <si>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</si>
  <si>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</si>
  <si>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</si>
  <si>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</si>
  <si>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</si>
  <si>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</si>
  <si>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</si>
  <si>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</si>
  <si>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</si>
  <si>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</si>
  <si>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</si>
  <si>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</si>
  <si>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</si>
  <si>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</si>
  <si>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</si>
  <si>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</si>
  <si>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</si>
  <si>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</si>
  <si>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</si>
  <si>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</si>
  <si>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</si>
  <si>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</si>
  <si>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</si>
  <si>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</si>
  <si>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</si>
  <si>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</si>
  <si>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</si>
  <si>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</si>
  <si>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</si>
  <si>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</si>
  <si>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</si>
  <si>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</si>
  <si>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</si>
  <si>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</si>
  <si>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</si>
  <si>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</si>
  <si>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</si>
  <si>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</si>
  <si>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</si>
  <si>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</si>
  <si>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</si>
  <si>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</si>
  <si>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</si>
  <si>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</si>
  <si>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</si>
  <si>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</si>
  <si>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</si>
  <si>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</si>
  <si>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</si>
  <si>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</si>
  <si>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</si>
  <si>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</si>
  <si>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</si>
  <si>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</si>
  <si>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</si>
  <si>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</si>
  <si>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</si>
  <si>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</si>
  <si>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</si>
  <si>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</si>
  <si>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</si>
  <si>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</si>
  <si>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</si>
  <si>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</si>
  <si>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</si>
  <si>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</si>
  <si>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</si>
  <si>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</si>
  <si>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</si>
  <si>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</si>
  <si>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</si>
  <si>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</si>
  <si>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</si>
  <si>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</si>
  <si>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</si>
  <si>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</si>
  <si>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</si>
  <si>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</si>
  <si>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</si>
  <si>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</si>
  <si>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</si>
  <si>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</si>
  <si>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</si>
  <si>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</si>
  <si>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</si>
  <si>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</si>
  <si>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</si>
  <si>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</si>
  <si>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</si>
  <si>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</si>
  <si>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</si>
  <si>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</si>
  <si>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</si>
  <si>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</si>
  <si>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</si>
  <si>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</si>
  <si>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</si>
  <si>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</si>
  <si>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</si>
  <si>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</si>
  <si>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</si>
  <si>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</si>
  <si>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</si>
  <si>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</si>
  <si>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</si>
  <si>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</si>
  <si>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</si>
  <si>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</si>
  <si>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</si>
  <si>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</si>
  <si>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</si>
  <si>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</si>
  <si>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</si>
  <si>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</si>
  <si>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</si>
  <si>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</si>
  <si>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</si>
  <si>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</si>
  <si>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</si>
  <si>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</si>
  <si>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</si>
  <si>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</si>
  <si>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</si>
  <si>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</si>
  <si>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</si>
  <si>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</si>
  <si>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</si>
  <si>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</si>
  <si>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</si>
  <si>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</si>
  <si>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</si>
  <si>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</si>
  <si>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</si>
  <si>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</si>
  <si>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</si>
  <si>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</si>
  <si>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</si>
  <si>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</si>
  <si>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</si>
  <si>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</si>
  <si>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</si>
  <si>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</si>
  <si>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</si>
  <si>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</si>
  <si>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</si>
  <si>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</si>
  <si>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</si>
  <si>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</si>
  <si>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</si>
  <si>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</si>
  <si>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</si>
  <si>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</si>
  <si>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</si>
  <si>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</si>
  <si>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</si>
  <si>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</si>
  <si>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</si>
  <si>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</si>
  <si>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</si>
  <si>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</si>
  <si>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</si>
  <si>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</si>
  <si>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</si>
  <si>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</si>
  <si>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</si>
  <si>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</si>
  <si>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</si>
  <si>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</si>
  <si>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</si>
  <si>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</si>
  <si>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</si>
  <si>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</si>
  <si>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</si>
  <si>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</si>
  <si>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</si>
  <si>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</si>
  <si>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</si>
  <si>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</si>
  <si>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</si>
  <si>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</si>
  <si>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</si>
  <si>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</si>
  <si>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</si>
  <si>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</si>
  <si>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</si>
  <si>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</si>
  <si>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</si>
  <si>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</si>
  <si>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</si>
  <si>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</si>
  <si>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</si>
  <si>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</si>
  <si>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</si>
  <si>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</si>
  <si>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</si>
  <si>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</si>
  <si>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</si>
  <si>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</si>
  <si>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</si>
  <si>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</si>
  <si>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</si>
  <si>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</si>
  <si>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</si>
  <si>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</si>
  <si>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</si>
  <si>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</si>
  <si>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</si>
  <si>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</si>
  <si>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</si>
  <si>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</si>
  <si>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</si>
  <si>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</si>
  <si>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</si>
  <si>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</si>
  <si>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</si>
  <si>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</si>
  <si>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</si>
  <si>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</si>
  <si>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</si>
  <si>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</si>
  <si>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</si>
  <si>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</si>
  <si>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</si>
  <si>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</si>
  <si>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</si>
  <si>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</si>
  <si>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</si>
  <si>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</si>
  <si>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</si>
  <si>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</si>
  <si>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</si>
  <si>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</si>
  <si>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</si>
  <si>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</si>
  <si>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</si>
  <si>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</si>
  <si>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</si>
  <si>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</si>
  <si>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</si>
  <si>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</si>
  <si>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</si>
  <si>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</si>
  <si>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</si>
  <si>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</si>
  <si>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</si>
  <si>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</si>
  <si>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</si>
  <si>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</si>
  <si>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</si>
  <si>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</si>
  <si>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</si>
  <si>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</si>
  <si>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</si>
  <si>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</si>
  <si>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</si>
  <si>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</si>
  <si>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</si>
  <si>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</si>
  <si>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</si>
  <si>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</si>
  <si>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</si>
  <si>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</si>
  <si>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</si>
  <si>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</si>
  <si>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</si>
  <si>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</si>
  <si>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</si>
  <si>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</si>
  <si>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</si>
  <si>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</si>
  <si>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</si>
  <si>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</si>
  <si>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</si>
  <si>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</si>
  <si>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</si>
  <si>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</si>
  <si>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</si>
  <si>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</si>
  <si>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</si>
  <si>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</si>
  <si>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</si>
  <si>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</si>
  <si>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</si>
  <si>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</si>
  <si>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</si>
  <si>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</si>
  <si>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</si>
  <si>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</si>
  <si>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</si>
  <si>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</si>
  <si>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</si>
  <si>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</si>
  <si>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</si>
  <si>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</si>
  <si>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</si>
  <si>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</si>
  <si>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</si>
  <si>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</si>
  <si>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</si>
  <si>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</si>
  <si>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</si>
  <si>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</si>
  <si>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</si>
  <si>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</si>
  <si>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</si>
  <si>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</si>
  <si>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</si>
  <si>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</si>
  <si>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</si>
  <si>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</si>
  <si>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</si>
  <si>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</si>
  <si>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</si>
  <si>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</si>
  <si>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</si>
  <si>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</si>
  <si>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</si>
  <si>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</si>
  <si>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</si>
  <si>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</si>
  <si>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</si>
  <si>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</si>
  <si>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</si>
  <si>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</si>
  <si>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</si>
  <si>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</si>
  <si>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</si>
  <si>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</si>
  <si>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</si>
  <si>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</si>
  <si>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</si>
  <si>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</si>
  <si>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</si>
  <si>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</si>
  <si>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</si>
  <si>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</si>
  <si>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</si>
  <si>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</si>
  <si>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</si>
  <si>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</si>
  <si>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</si>
  <si>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</si>
  <si>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</si>
  <si>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</si>
  <si>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</si>
  <si>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</si>
  <si>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</si>
  <si>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</si>
  <si>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</si>
  <si>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</si>
  <si>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</si>
  <si>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</si>
  <si>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</si>
  <si>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</si>
  <si>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</si>
  <si>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</si>
  <si>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</si>
  <si>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</si>
  <si>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</si>
  <si>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</si>
  <si>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</si>
  <si>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</si>
  <si>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</si>
  <si>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</si>
  <si>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</si>
  <si>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</si>
  <si>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</si>
  <si>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</si>
  <si>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</si>
  <si>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</si>
  <si>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</si>
  <si>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</si>
  <si>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</si>
  <si>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</si>
  <si>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</si>
  <si>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</si>
  <si>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</si>
  <si>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</si>
  <si>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</si>
  <si>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</si>
  <si>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</si>
  <si>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</si>
  <si>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</si>
  <si>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</si>
  <si>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</si>
  <si>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</si>
  <si>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</si>
  <si>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</si>
  <si>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</si>
  <si>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</si>
  <si>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</si>
  <si>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</si>
  <si>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</si>
  <si>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</si>
  <si>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</si>
  <si>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</si>
  <si>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</si>
  <si>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</si>
  <si>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</si>
  <si>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</si>
  <si>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</si>
  <si>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</si>
  <si>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</si>
  <si>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</si>
  <si>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</si>
  <si>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</si>
  <si>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</si>
  <si>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</si>
  <si>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</si>
  <si>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</si>
  <si>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</si>
  <si>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</si>
  <si>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</si>
  <si>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</si>
  <si>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</si>
  <si>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</si>
  <si>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</si>
  <si>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</si>
  <si>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</si>
  <si>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</si>
  <si>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</si>
  <si>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</si>
  <si>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</si>
  <si>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</si>
  <si>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</si>
  <si>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</si>
  <si>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</si>
  <si>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</si>
  <si>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</si>
  <si>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</si>
  <si>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</si>
  <si>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</si>
  <si>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</si>
  <si>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</si>
  <si>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</si>
  <si>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</si>
  <si>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</si>
  <si>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</si>
  <si>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</si>
  <si>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</si>
  <si>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</si>
  <si>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</si>
  <si>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</si>
  <si>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</si>
  <si>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</si>
  <si>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</si>
  <si>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</si>
  <si>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</si>
  <si>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</si>
  <si>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</si>
  <si>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</si>
  <si>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</si>
  <si>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</si>
  <si>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</si>
  <si>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</si>
  <si>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</si>
  <si>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</si>
  <si>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</si>
  <si>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</si>
  <si>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</si>
  <si>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</si>
  <si>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</si>
  <si>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</si>
  <si>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</si>
  <si>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</si>
  <si>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</si>
  <si>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</si>
  <si>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</si>
  <si>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</si>
  <si>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</si>
  <si>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</si>
  <si>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</si>
  <si>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</si>
  <si>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</si>
  <si>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</si>
  <si>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</si>
  <si>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</si>
  <si>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</si>
  <si>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</si>
  <si>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</si>
  <si>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</si>
  <si>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</si>
  <si>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</si>
  <si>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</si>
  <si>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</si>
  <si>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</si>
  <si>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</si>
  <si>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</si>
  <si>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</si>
  <si>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</si>
  <si>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</si>
  <si>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</si>
  <si>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</si>
  <si>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</si>
  <si>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</si>
  <si>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</si>
  <si>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</si>
  <si>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</si>
  <si>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</si>
  <si>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</si>
  <si>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</si>
  <si>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</si>
  <si>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</si>
  <si>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</si>
  <si>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</si>
  <si>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</si>
  <si>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</si>
  <si>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</si>
  <si>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</si>
  <si>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</si>
  <si>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</si>
  <si>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</si>
  <si>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</si>
  <si>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</si>
  <si>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</si>
  <si>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</si>
  <si>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</si>
  <si>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</si>
  <si>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</si>
  <si>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</si>
  <si>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</si>
  <si>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</si>
  <si>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</si>
  <si>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</si>
  <si>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</si>
  <si>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</si>
  <si>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</si>
  <si>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</si>
  <si>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</si>
  <si>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</si>
  <si>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</si>
  <si>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</si>
  <si>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</si>
  <si>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</si>
  <si>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</si>
  <si>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</si>
  <si>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</si>
  <si>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</si>
  <si>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</si>
  <si>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</si>
  <si>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</si>
  <si>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</si>
  <si>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</si>
  <si>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</si>
  <si>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</si>
  <si>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</si>
  <si>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</si>
  <si>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</si>
  <si>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</si>
  <si>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</si>
  <si>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</si>
  <si>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</si>
  <si>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</si>
  <si>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</si>
  <si>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</si>
  <si>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</si>
  <si>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</si>
  <si>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</si>
  <si>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</si>
  <si>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</si>
  <si>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</si>
  <si>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</si>
  <si>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</si>
  <si>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</si>
  <si>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</si>
  <si>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</si>
  <si>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</si>
  <si>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</si>
  <si>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</si>
  <si>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</si>
  <si>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</si>
  <si>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</si>
  <si>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</si>
  <si>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</si>
  <si>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</si>
  <si>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</si>
  <si>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</si>
  <si>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</si>
  <si>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</si>
  <si>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</si>
  <si>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</si>
  <si>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</si>
  <si>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</si>
  <si>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</si>
  <si>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</si>
  <si>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</si>
  <si>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</si>
  <si>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</si>
  <si>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</si>
  <si>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</si>
  <si>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</si>
  <si>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</si>
  <si>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</si>
  <si>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</si>
  <si>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</si>
  <si>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</si>
  <si>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</si>
  <si>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</si>
  <si>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</si>
  <si>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</si>
  <si>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</si>
  <si>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</si>
  <si>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</si>
  <si>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</si>
  <si>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</si>
  <si>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</si>
  <si>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</si>
  <si>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</si>
  <si>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</si>
  <si>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</si>
  <si>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</si>
  <si>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</si>
  <si>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</si>
  <si>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</si>
  <si>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</si>
  <si>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</si>
  <si>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</si>
  <si>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</si>
  <si>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</si>
  <si>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</si>
  <si>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</si>
  <si>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</si>
  <si>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</si>
  <si>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</si>
  <si>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</si>
  <si>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</si>
  <si>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</si>
  <si>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</si>
  <si>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</si>
  <si>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</si>
  <si>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</si>
  <si>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</si>
  <si>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</si>
  <si>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</si>
  <si>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</si>
  <si>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</si>
  <si>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</si>
  <si>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</si>
  <si>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</si>
  <si>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</si>
  <si>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</si>
  <si>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</si>
  <si>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</si>
  <si>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</si>
  <si>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</si>
  <si>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</si>
  <si>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</si>
  <si>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</si>
  <si>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</si>
  <si>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</si>
  <si>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</si>
  <si>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</si>
  <si>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</si>
  <si>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</si>
  <si>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</si>
  <si>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</si>
  <si>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</si>
  <si>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</si>
  <si>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</si>
  <si>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</si>
  <si>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</si>
  <si>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</si>
  <si>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</si>
  <si>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</si>
  <si>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</si>
  <si>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</si>
  <si>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</si>
  <si>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</si>
  <si>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</si>
  <si>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</si>
  <si>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</si>
  <si>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</si>
  <si>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</si>
  <si>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</si>
  <si>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</si>
  <si>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</si>
  <si>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</si>
  <si>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</si>
  <si>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</si>
  <si>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</si>
  <si>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</si>
  <si>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</si>
  <si>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</si>
  <si>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</si>
  <si>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</si>
  <si>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</si>
  <si>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</si>
  <si>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</si>
  <si>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</si>
  <si>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</si>
  <si>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</si>
  <si>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</si>
  <si>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</si>
  <si>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</si>
  <si>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</si>
  <si>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</si>
  <si>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</si>
  <si>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</si>
  <si>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</si>
  <si>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</si>
  <si>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</si>
  <si>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</si>
  <si>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</si>
  <si>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</si>
  <si>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</si>
  <si>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</si>
  <si>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</si>
  <si>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</si>
  <si>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</si>
  <si>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</si>
  <si>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</si>
  <si>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</si>
  <si>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</si>
  <si>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</si>
  <si>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</si>
  <si>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</si>
  <si>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</si>
  <si>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</si>
  <si>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</si>
  <si>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</si>
  <si>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</si>
  <si>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</si>
  <si>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</si>
  <si>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</si>
  <si>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</si>
  <si>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</si>
  <si>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</si>
  <si>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</si>
  <si>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</si>
  <si>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</si>
  <si>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</si>
  <si>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</si>
  <si>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</si>
  <si>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</si>
  <si>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</si>
  <si>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</si>
  <si>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</si>
  <si>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</si>
  <si>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</si>
  <si>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</si>
  <si>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</si>
  <si>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</si>
  <si>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</si>
  <si>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</si>
  <si>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</si>
  <si>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</si>
  <si>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</si>
  <si>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</si>
  <si>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</si>
  <si>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</si>
  <si>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</si>
  <si>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</si>
  <si>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</si>
  <si>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</si>
  <si>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</si>
  <si>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</si>
  <si>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</si>
  <si>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</si>
  <si>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</si>
  <si>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</si>
  <si>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</si>
  <si>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</si>
  <si>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</si>
  <si>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</si>
  <si>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</si>
  <si>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</si>
  <si>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</si>
  <si>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</si>
  <si>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</si>
  <si>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</si>
  <si>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</si>
  <si>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</si>
  <si>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</si>
  <si>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</si>
  <si>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</si>
  <si>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</si>
  <si>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</si>
  <si>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</si>
  <si>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</si>
  <si>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</si>
  <si>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</si>
  <si>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</si>
  <si>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</si>
  <si>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</si>
  <si>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</si>
  <si>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</si>
  <si>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</si>
  <si>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</si>
  <si>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</si>
  <si>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</si>
  <si>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</si>
  <si>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</si>
  <si>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</si>
  <si>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</si>
  <si>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</si>
  <si>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</si>
  <si>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</si>
  <si>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</si>
  <si>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</si>
  <si>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</si>
  <si>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</si>
  <si>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</si>
  <si>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</si>
  <si>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</si>
  <si>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</si>
  <si>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</si>
  <si>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</si>
  <si>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</si>
  <si>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</si>
  <si>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</si>
  <si>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</si>
  <si>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</si>
  <si>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</si>
  <si>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</si>
  <si>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</si>
  <si>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</si>
  <si>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</si>
  <si>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</si>
  <si>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</si>
  <si>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</si>
  <si>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</si>
  <si>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</si>
  <si>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</si>
  <si>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</si>
  <si>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</si>
  <si>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</si>
  <si>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</si>
  <si>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</si>
  <si>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</si>
  <si>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</si>
  <si>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</si>
  <si>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</si>
  <si>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</si>
  <si>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</si>
  <si>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</si>
  <si>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</si>
  <si>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</si>
  <si>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</si>
  <si>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</si>
  <si>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</si>
  <si>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</si>
  <si>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</si>
  <si>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</si>
  <si>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</si>
  <si>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</si>
  <si>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</si>
  <si>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</si>
  <si>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</si>
  <si>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</si>
  <si>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</si>
  <si>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</si>
  <si>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</si>
  <si>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</si>
  <si>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</si>
  <si>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</si>
  <si>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</si>
  <si>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</si>
  <si>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</si>
  <si>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</si>
  <si>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</si>
  <si>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</si>
  <si>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</si>
  <si>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</si>
  <si>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</si>
  <si>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</si>
  <si>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</si>
  <si>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</si>
  <si>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</si>
  <si>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</si>
  <si>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</si>
  <si>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</si>
  <si>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</si>
  <si>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</si>
  <si>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</si>
  <si>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</si>
  <si>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</si>
  <si>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</si>
  <si>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</si>
  <si>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</si>
  <si>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</si>
  <si>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</si>
  <si>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</si>
  <si>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</si>
  <si>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</si>
  <si>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</si>
  <si>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</si>
  <si>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</si>
  <si>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</si>
  <si>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</si>
  <si>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</si>
  <si>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</si>
  <si>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</si>
  <si>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</si>
  <si>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</si>
  <si>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</si>
  <si>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</si>
  <si>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</si>
  <si>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</si>
  <si>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</si>
  <si>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</si>
  <si>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</si>
  <si>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</si>
  <si>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</si>
  <si>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</si>
  <si>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</si>
  <si>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</si>
  <si>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</si>
  <si>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</si>
  <si>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</si>
  <si>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</si>
  <si>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</si>
  <si>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</si>
  <si>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</si>
  <si>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</si>
  <si>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</si>
  <si>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</si>
  <si>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</si>
  <si>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</si>
  <si>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</si>
  <si>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</si>
  <si>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</si>
  <si>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</si>
  <si>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</si>
  <si>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</si>
  <si>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</si>
  <si>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</si>
  <si>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</si>
  <si>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</si>
  <si>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</si>
  <si>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</si>
  <si>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</si>
  <si>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</si>
  <si>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</si>
  <si>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</si>
  <si>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</si>
  <si>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</si>
  <si>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</si>
  <si>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</si>
  <si>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</si>
  <si>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</si>
  <si>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</si>
  <si>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</si>
  <si>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</si>
  <si>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</si>
  <si>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</si>
  <si>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</si>
  <si>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</si>
  <si>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</si>
  <si>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</si>
  <si>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</si>
  <si>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</si>
  <si>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</si>
  <si>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</si>
  <si>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</si>
  <si>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</si>
  <si>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</si>
  <si>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</si>
  <si>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</si>
  <si>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</si>
  <si>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</si>
  <si>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</si>
  <si>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</si>
  <si>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</si>
  <si>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</si>
  <si>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</si>
  <si>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</si>
  <si>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</si>
  <si>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</si>
  <si>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</si>
  <si>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</si>
  <si>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</si>
  <si>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</si>
  <si>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</si>
  <si>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</si>
  <si>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</si>
  <si>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</si>
  <si>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</si>
  <si>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</si>
  <si>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</si>
  <si>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</si>
  <si>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</si>
  <si>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</si>
  <si>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</si>
  <si>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</si>
  <si>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</si>
  <si>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</si>
  <si>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</si>
  <si>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</si>
  <si>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</si>
  <si>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</si>
  <si>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</si>
  <si>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</si>
  <si>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</si>
  <si>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</si>
  <si>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</si>
  <si>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</si>
  <si>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</si>
  <si>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</si>
  <si>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</si>
  <si>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</si>
  <si>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</si>
  <si>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</si>
  <si>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</si>
  <si>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</si>
  <si>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</si>
  <si>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</si>
  <si>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</si>
  <si>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</si>
  <si>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</si>
  <si>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</si>
  <si>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</si>
  <si>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</si>
  <si>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</si>
  <si>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</si>
  <si>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</si>
  <si>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</si>
  <si>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</si>
  <si>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</si>
  <si>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</si>
  <si>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</si>
  <si>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</si>
  <si>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</si>
  <si>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</si>
  <si>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</si>
  <si>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</si>
  <si>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</si>
  <si>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</si>
  <si>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</si>
  <si>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</si>
  <si>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</si>
  <si>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</si>
  <si>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</si>
  <si>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</si>
  <si>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</si>
  <si>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</si>
  <si>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</si>
  <si>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</si>
  <si>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</si>
  <si>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</si>
  <si>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</si>
  <si>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</si>
  <si>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</si>
  <si>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</si>
  <si>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</si>
  <si>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</si>
  <si>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</si>
  <si>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</si>
  <si>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</si>
  <si>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</si>
  <si>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</si>
  <si>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</si>
  <si>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</si>
  <si>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</si>
  <si>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</si>
  <si>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</si>
  <si>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</si>
  <si>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</si>
  <si>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</si>
  <si>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</si>
  <si>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</si>
  <si>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</si>
  <si>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</si>
  <si>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</si>
  <si>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</si>
  <si>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</si>
  <si>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</si>
  <si>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</si>
  <si>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</si>
  <si>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</si>
  <si>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</si>
  <si>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</si>
  <si>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</si>
  <si>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</si>
  <si>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</si>
  <si>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</si>
  <si>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</si>
  <si>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</si>
  <si>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</si>
  <si>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</si>
  <si>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</si>
  <si>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</si>
  <si>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</si>
  <si>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</si>
  <si>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</si>
  <si>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</si>
  <si>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</si>
  <si>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</si>
  <si>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</si>
  <si>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</si>
  <si>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</si>
  <si>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</si>
  <si>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</si>
  <si>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</si>
  <si>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</si>
  <si>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</si>
  <si>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</si>
  <si>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</si>
  <si>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</si>
  <si>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</si>
  <si>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</si>
  <si>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</si>
  <si>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</si>
  <si>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</si>
  <si>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</si>
  <si>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</si>
  <si>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</si>
  <si>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</si>
  <si>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</si>
  <si>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</si>
  <si>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</si>
  <si>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</si>
  <si>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</si>
  <si>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</si>
  <si>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</si>
  <si>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</si>
  <si>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</si>
  <si>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</si>
  <si>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</si>
  <si>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</si>
  <si>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</si>
  <si>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</si>
  <si>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</si>
  <si>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</si>
  <si>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</si>
  <si>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</si>
  <si>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</si>
  <si>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</si>
  <si>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</si>
  <si>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</si>
  <si>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</si>
  <si>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</si>
  <si>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</si>
  <si>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</si>
  <si>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</si>
  <si>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</si>
  <si>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</si>
  <si>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</si>
  <si>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</si>
  <si>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</si>
  <si>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</si>
  <si>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</si>
  <si>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</si>
  <si>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</si>
  <si>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</si>
  <si>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</si>
  <si>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</si>
  <si>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</si>
  <si>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</si>
  <si>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</si>
  <si>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</si>
  <si>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</si>
  <si>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</si>
  <si>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</si>
  <si>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</si>
  <si>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</si>
  <si>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</si>
  <si>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</si>
  <si>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</si>
  <si>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</si>
  <si>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</si>
  <si>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</si>
  <si>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</si>
  <si>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</si>
  <si>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</si>
  <si>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</si>
  <si>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</si>
  <si>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</si>
  <si>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</si>
  <si>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</si>
  <si>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</si>
  <si>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</si>
  <si>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</si>
  <si>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</si>
  <si>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</si>
  <si>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</si>
  <si>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</si>
  <si>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</si>
  <si>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</si>
  <si>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</si>
  <si>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</si>
  <si>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</si>
  <si>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</si>
  <si>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</si>
  <si>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</si>
  <si>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</si>
  <si>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</si>
  <si>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</si>
  <si>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</si>
  <si>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</si>
  <si>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</si>
  <si>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</si>
  <si>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</si>
  <si>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</si>
  <si>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</si>
  <si>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</si>
  <si>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</si>
  <si>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</si>
  <si>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</si>
  <si>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</si>
  <si>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</si>
  <si>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</si>
  <si>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</si>
  <si>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</si>
  <si>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</si>
  <si>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</si>
  <si>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</si>
  <si>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</si>
  <si>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</si>
  <si>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</si>
  <si>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</si>
  <si>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</si>
  <si>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</si>
  <si>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</si>
  <si>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</si>
  <si>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</si>
  <si>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</si>
  <si>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</si>
  <si>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</si>
  <si>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</si>
  <si>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</si>
  <si>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</si>
  <si>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</si>
  <si>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</si>
  <si>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</si>
  <si>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</si>
  <si>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</si>
  <si>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</si>
  <si>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</si>
  <si>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</si>
  <si>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</si>
  <si>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</si>
  <si>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</si>
  <si>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</si>
  <si>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</si>
  <si>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</si>
  <si>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</si>
  <si>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</si>
  <si>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</si>
  <si>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</si>
  <si>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</si>
  <si>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</si>
  <si>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</si>
  <si>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</si>
  <si>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</si>
  <si>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</si>
  <si>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</si>
  <si>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</si>
  <si>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</si>
  <si>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</si>
  <si>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</si>
  <si>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</si>
  <si>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</si>
  <si>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</si>
  <si>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</si>
  <si>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</si>
  <si>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</si>
  <si>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</si>
  <si>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</si>
  <si>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</si>
  <si>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</si>
  <si>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</si>
  <si>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</si>
  <si>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</si>
  <si>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</si>
  <si>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</si>
  <si>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</si>
  <si>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</si>
  <si>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</si>
  <si>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</si>
  <si>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</si>
  <si>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</si>
  <si>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</si>
  <si>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</si>
  <si>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</si>
  <si>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</si>
  <si>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</si>
  <si>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</si>
  <si>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</si>
  <si>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</si>
  <si>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</si>
  <si>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</si>
  <si>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</si>
  <si>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</si>
  <si>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</si>
  <si>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</si>
  <si>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</si>
  <si>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</si>
  <si>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</si>
  <si>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</si>
  <si>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</si>
  <si>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</si>
  <si>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</si>
  <si>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</si>
  <si>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</si>
  <si>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</si>
  <si>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</si>
  <si>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</si>
  <si>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</si>
  <si>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</si>
  <si>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</si>
  <si>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</si>
  <si>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</si>
  <si>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</si>
  <si>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</si>
  <si>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</si>
  <si>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</si>
  <si>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</si>
  <si>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</si>
  <si>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</si>
  <si>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</si>
  <si>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</si>
  <si>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</si>
  <si>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</si>
  <si>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</si>
  <si>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</si>
  <si>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</si>
  <si>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</si>
  <si>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</si>
  <si>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</si>
  <si>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</si>
  <si>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</si>
  <si>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</si>
  <si>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</si>
  <si>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</si>
  <si>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</si>
  <si>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</si>
  <si>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</si>
  <si>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</si>
  <si>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</si>
  <si>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</si>
  <si>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</si>
  <si>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</si>
  <si>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</si>
  <si>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</si>
  <si>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</si>
  <si>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</si>
  <si>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</si>
  <si>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</si>
  <si>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</si>
  <si>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</si>
  <si>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</si>
  <si>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</si>
  <si>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</si>
  <si>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</si>
  <si>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</si>
  <si>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</si>
  <si>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</si>
  <si>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</si>
  <si>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</si>
  <si>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</si>
  <si>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</si>
  <si>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</si>
  <si>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</si>
  <si>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</si>
  <si>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</si>
  <si>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</si>
  <si>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</si>
  <si>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</si>
  <si>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</si>
  <si>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</si>
  <si>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</si>
  <si>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</si>
  <si>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</si>
  <si>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</si>
  <si>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</si>
  <si>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</si>
  <si>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</si>
  <si>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</si>
  <si>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</si>
  <si>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</si>
  <si>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</si>
  <si>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</si>
  <si>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</si>
  <si>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</si>
  <si>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</si>
  <si>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</si>
  <si>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</si>
  <si>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</si>
  <si>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</si>
  <si>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</si>
  <si>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</si>
  <si>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</si>
  <si>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</si>
  <si>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</si>
  <si>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</si>
  <si>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</si>
  <si>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</si>
  <si>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</si>
  <si>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</si>
  <si>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</si>
  <si>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</si>
  <si>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</si>
  <si>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</si>
  <si>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</si>
  <si>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</si>
  <si>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</si>
  <si>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</si>
  <si>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</si>
  <si>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</si>
  <si>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</si>
  <si>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</si>
  <si>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</si>
  <si>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</si>
  <si>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</si>
  <si>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</si>
  <si>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</si>
  <si>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</si>
  <si>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</si>
  <si>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</si>
  <si>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</si>
  <si>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</si>
  <si>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</si>
  <si>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</si>
  <si>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</si>
  <si>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</si>
  <si>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</si>
  <si>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</si>
  <si>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</si>
  <si>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</si>
  <si>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</si>
  <si>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</si>
  <si>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</si>
  <si>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</si>
  <si>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</si>
  <si>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</si>
  <si>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</si>
  <si>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</si>
  <si>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</si>
  <si>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</si>
  <si>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</si>
  <si>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</si>
  <si>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</si>
  <si>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</si>
  <si>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</si>
  <si>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</si>
  <si>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</si>
  <si>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</si>
  <si>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</si>
  <si>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</si>
  <si>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</si>
  <si>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</si>
  <si>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</si>
  <si>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</si>
  <si>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</si>
  <si>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</si>
  <si>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</si>
  <si>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</si>
  <si>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</si>
  <si>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</si>
  <si>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</si>
  <si>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</si>
  <si>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</si>
  <si>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</si>
  <si>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</si>
  <si>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</si>
  <si>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</si>
  <si>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</si>
  <si>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</si>
  <si>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</si>
  <si>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</si>
  <si>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</si>
  <si>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</si>
  <si>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</si>
  <si>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</si>
  <si>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</si>
  <si>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</si>
  <si>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</si>
  <si>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</si>
  <si>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</si>
  <si>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</si>
  <si>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</si>
  <si>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</si>
  <si>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</si>
  <si>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</si>
  <si>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</si>
  <si>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</si>
  <si>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</si>
  <si>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</si>
  <si>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</si>
  <si>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</si>
  <si>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</si>
  <si>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</si>
  <si>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</si>
  <si>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</si>
  <si>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</si>
  <si>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</si>
  <si>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</si>
  <si>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</si>
  <si>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</si>
  <si>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</si>
  <si>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</si>
  <si>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</si>
  <si>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</si>
  <si>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</si>
  <si>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</si>
  <si>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</si>
  <si>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</si>
  <si>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</si>
  <si>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</si>
  <si>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</si>
  <si>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</si>
  <si>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</si>
  <si>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</si>
  <si>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</si>
  <si>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</si>
  <si>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</si>
  <si>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</si>
  <si>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</si>
  <si>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</si>
  <si>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</si>
  <si>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</si>
  <si>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</si>
  <si>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</si>
  <si>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</si>
  <si>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</si>
  <si>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</si>
  <si>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</si>
  <si>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</si>
  <si>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</si>
  <si>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</si>
  <si>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</si>
  <si>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</si>
  <si>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</si>
  <si>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</si>
  <si>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</si>
  <si>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</si>
  <si>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</si>
  <si>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</si>
  <si>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</si>
  <si>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</si>
  <si>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</si>
  <si>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</si>
  <si>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</si>
  <si>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</si>
  <si>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</si>
  <si>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</si>
  <si>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</si>
  <si>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</si>
  <si>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</si>
  <si>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</si>
  <si>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</si>
  <si>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</si>
  <si>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</si>
  <si>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</si>
  <si>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</si>
  <si>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</si>
  <si>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</si>
  <si>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</si>
  <si>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</si>
  <si>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</si>
  <si>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</si>
  <si>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</si>
  <si>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</si>
  <si>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</si>
  <si>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</si>
  <si>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</si>
  <si>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</si>
  <si>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</si>
  <si>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</si>
  <si>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</si>
  <si>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</si>
  <si>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</si>
  <si>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</si>
  <si>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</si>
  <si>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</si>
  <si>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</si>
  <si>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</si>
  <si>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</si>
  <si>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</si>
  <si>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</si>
  <si>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</si>
  <si>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</si>
  <si>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</si>
  <si>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</si>
  <si>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</si>
  <si>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</si>
  <si>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</si>
  <si>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</si>
  <si>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</si>
  <si>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</si>
  <si>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</si>
  <si>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</si>
  <si>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</si>
  <si>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</si>
  <si>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</si>
  <si>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</si>
  <si>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</si>
  <si>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</si>
  <si>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</si>
  <si>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</si>
  <si>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</si>
  <si>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</si>
  <si>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</si>
  <si>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</si>
  <si>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</si>
  <si>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</si>
  <si>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</si>
  <si>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</si>
  <si>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</si>
  <si>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</si>
  <si>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</si>
  <si>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</si>
  <si>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</si>
  <si>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</si>
  <si>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</si>
  <si>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</si>
  <si>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</si>
  <si>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</si>
  <si>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</si>
  <si>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</si>
  <si>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</si>
  <si>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</si>
  <si>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</si>
  <si>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</si>
  <si>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</si>
  <si>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</si>
  <si>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</si>
  <si>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</si>
  <si>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</si>
  <si>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</si>
  <si>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</si>
  <si>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</si>
  <si>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</si>
  <si>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</si>
  <si>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</si>
  <si>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</si>
  <si>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</si>
  <si>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</si>
  <si>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</si>
  <si>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</si>
  <si>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</si>
  <si>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</si>
  <si>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</si>
  <si>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</si>
  <si>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</si>
  <si>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</si>
  <si>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</si>
  <si>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</si>
  <si>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</si>
  <si>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</si>
  <si>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</si>
  <si>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</si>
  <si>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</si>
  <si>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</si>
  <si>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</si>
  <si>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</si>
  <si>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</si>
  <si>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</si>
  <si>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</si>
  <si>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</si>
  <si>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</si>
  <si>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</si>
  <si>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</si>
  <si>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</si>
  <si>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</si>
  <si>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</si>
  <si>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</si>
  <si>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</si>
  <si>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</si>
  <si>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</si>
  <si>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</si>
  <si>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</si>
  <si>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</si>
  <si>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</si>
  <si>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</si>
  <si>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</si>
  <si>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</si>
  <si>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</si>
  <si>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</si>
  <si>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</si>
  <si>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</si>
  <si>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</si>
  <si>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</si>
  <si>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</si>
  <si>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</si>
  <si>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</si>
  <si>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</si>
  <si>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</si>
  <si>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</si>
  <si>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</si>
  <si>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</si>
  <si>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</si>
  <si>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</si>
  <si>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</si>
  <si>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</si>
  <si>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</si>
  <si>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</si>
  <si>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</si>
  <si>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</si>
  <si>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</si>
  <si>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</si>
  <si>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</si>
  <si>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</si>
  <si>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</si>
  <si>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</si>
  <si>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</si>
  <si>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</si>
  <si>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</si>
  <si>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</si>
  <si>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</si>
  <si>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</si>
  <si>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</si>
  <si>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</si>
  <si>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</si>
  <si>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</si>
  <si>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</si>
  <si>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</si>
  <si>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</si>
  <si>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</si>
  <si>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</si>
  <si>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</si>
  <si>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</si>
  <si>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</si>
  <si>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</si>
  <si>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</si>
  <si>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</si>
  <si>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</si>
  <si>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</si>
  <si>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</si>
  <si>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</si>
  <si>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</si>
  <si>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</si>
  <si>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</si>
  <si>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</si>
  <si>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</si>
  <si>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</si>
  <si>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</si>
  <si>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</si>
  <si>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</si>
  <si>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</si>
  <si>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</si>
  <si>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</si>
  <si>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</si>
  <si>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</si>
  <si>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</si>
  <si>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</si>
  <si>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</si>
  <si>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</si>
  <si>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</si>
  <si>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</si>
  <si>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</si>
  <si>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</si>
  <si>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</si>
  <si>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</si>
  <si>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</si>
  <si>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</si>
  <si>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</si>
  <si>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</si>
  <si>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</si>
  <si>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</si>
  <si>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</si>
  <si>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</si>
  <si>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</si>
  <si>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</si>
  <si>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</si>
  <si>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</si>
  <si>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</si>
  <si>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</si>
  <si>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</si>
  <si>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</si>
  <si>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</si>
  <si>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</si>
  <si>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</si>
  <si>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</si>
  <si>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</si>
  <si>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</si>
  <si>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</si>
  <si>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</si>
  <si>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</si>
  <si>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</si>
  <si>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</si>
  <si>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</si>
  <si>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</si>
  <si>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</si>
  <si>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</si>
  <si>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</si>
  <si>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</si>
  <si>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</si>
  <si>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</si>
  <si>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</si>
  <si>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</si>
  <si>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</si>
  <si>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</si>
  <si>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</si>
  <si>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</si>
  <si>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</si>
  <si>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</si>
  <si>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</si>
  <si>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</si>
  <si>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</si>
  <si>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</si>
  <si>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</si>
  <si>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</si>
  <si>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</si>
  <si>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</si>
  <si>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</si>
  <si>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</si>
  <si>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</si>
  <si>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</si>
  <si>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</si>
  <si>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</si>
  <si>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</si>
  <si>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</si>
  <si>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</si>
  <si>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</si>
  <si>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</si>
  <si>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</si>
  <si>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</si>
  <si>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</si>
  <si>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</si>
  <si>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</si>
  <si>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</si>
  <si>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</si>
  <si>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</si>
  <si>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</si>
  <si>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</si>
  <si>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</si>
  <si>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</si>
  <si>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</si>
  <si>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</si>
  <si>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</si>
  <si>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</si>
  <si>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</si>
  <si>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</si>
  <si>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</si>
  <si>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</si>
  <si>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</si>
  <si>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</si>
  <si>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</si>
  <si>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</si>
  <si>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</si>
  <si>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</si>
  <si>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</si>
  <si>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</si>
  <si>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</si>
  <si>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</si>
  <si>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</si>
  <si>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</si>
  <si>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</si>
  <si>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</si>
  <si>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</si>
  <si>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</si>
  <si>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</si>
  <si>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</si>
  <si>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</si>
  <si>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</si>
  <si>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</si>
  <si>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</si>
  <si>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</si>
  <si>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</si>
  <si>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</si>
  <si>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</si>
  <si>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</si>
  <si>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</si>
  <si>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</si>
  <si>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</si>
  <si>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</si>
  <si>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</si>
  <si>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</si>
  <si>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</si>
  <si>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</si>
  <si>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</si>
  <si>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</si>
  <si>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</si>
  <si>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</si>
  <si>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</si>
  <si>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</si>
  <si>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</si>
  <si>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</si>
  <si>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</si>
  <si>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</si>
  <si>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</si>
  <si>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</si>
  <si>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</si>
  <si>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</si>
  <si>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</si>
  <si>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</si>
  <si>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</si>
  <si>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</si>
  <si>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</si>
  <si>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</si>
  <si>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</si>
  <si>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</si>
  <si>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</si>
  <si>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</si>
  <si>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</si>
  <si>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</si>
  <si>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</si>
  <si>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</si>
  <si>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</si>
  <si>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</si>
  <si>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</si>
  <si>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</si>
  <si>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</si>
  <si>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</si>
  <si>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</si>
  <si>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</si>
  <si>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</si>
  <si>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</si>
  <si>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</si>
  <si>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</si>
  <si>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</si>
  <si>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</si>
  <si>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</si>
  <si>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</si>
  <si>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</si>
  <si>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</si>
  <si>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</si>
  <si>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</si>
  <si>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</si>
  <si>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</si>
  <si>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</si>
  <si>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</si>
  <si>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</si>
  <si>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</si>
  <si>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</si>
  <si>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</si>
  <si>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</si>
  <si>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</si>
  <si>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</si>
  <si>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</si>
  <si>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</si>
  <si>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</si>
  <si>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</si>
  <si>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</si>
  <si>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</si>
  <si>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</si>
  <si>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</si>
  <si>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</si>
  <si>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</si>
  <si>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</si>
  <si>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</si>
  <si>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</si>
  <si>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</si>
  <si>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</si>
  <si>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</si>
  <si>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</si>
  <si>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</si>
  <si>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</si>
  <si>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</si>
  <si>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</si>
  <si>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</si>
  <si>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</si>
  <si>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</si>
  <si>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</si>
  <si>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</si>
  <si>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</si>
  <si>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</si>
  <si>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</si>
  <si>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</si>
  <si>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</si>
  <si>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</si>
  <si>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</si>
  <si>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</si>
  <si>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</si>
  <si>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</si>
  <si>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</si>
  <si>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</si>
  <si>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</si>
  <si>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</si>
  <si>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</si>
  <si>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</si>
  <si>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</si>
  <si>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</si>
  <si>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</si>
  <si>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</si>
  <si>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</si>
  <si>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</si>
  <si>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</si>
  <si>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</si>
  <si>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</si>
  <si>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</si>
  <si>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</si>
  <si>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</si>
  <si>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</si>
  <si>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</si>
  <si>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</si>
  <si>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</si>
  <si>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</si>
  <si>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</si>
  <si>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</si>
  <si>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</si>
  <si>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</si>
  <si>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</si>
  <si>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</si>
  <si>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</si>
  <si>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</si>
  <si>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</si>
  <si>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</si>
  <si>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</si>
  <si>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</si>
  <si>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</si>
  <si>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</si>
  <si>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</si>
  <si>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</si>
  <si>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</si>
  <si>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</si>
  <si>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</si>
  <si>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</si>
  <si>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</si>
  <si>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</si>
  <si>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</si>
  <si>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</si>
  <si>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</si>
  <si>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</si>
  <si>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</si>
  <si>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</si>
  <si>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</si>
  <si>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</si>
  <si>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</si>
  <si>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</si>
  <si>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</si>
  <si>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</si>
  <si>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</si>
  <si>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</si>
  <si>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</si>
  <si>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</si>
  <si>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</si>
  <si>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</si>
  <si>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</si>
  <si>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</si>
  <si>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</si>
  <si>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</si>
  <si>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</si>
  <si>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</si>
  <si>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</si>
  <si>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</si>
  <si>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</si>
  <si>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</si>
  <si>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</si>
  <si>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</si>
  <si>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</si>
  <si>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</si>
  <si>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</si>
  <si>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</si>
  <si>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</si>
  <si>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</si>
  <si>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</si>
  <si>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</si>
  <si>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</si>
  <si>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</si>
  <si>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</si>
  <si>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</si>
  <si>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</si>
  <si>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</si>
  <si>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</si>
  <si>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</si>
  <si>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</si>
  <si>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</si>
  <si>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</si>
  <si>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</si>
  <si>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</si>
  <si>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</si>
  <si>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</si>
  <si>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</si>
  <si>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</si>
  <si>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</si>
  <si>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</si>
  <si>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</si>
  <si>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</si>
  <si>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</si>
  <si>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</si>
  <si>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</si>
  <si>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</si>
  <si>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</si>
  <si>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</si>
  <si>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</si>
  <si>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</si>
  <si>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</si>
  <si>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</si>
  <si>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</si>
  <si>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</si>
  <si>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</si>
  <si>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</si>
  <si>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</si>
  <si>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</si>
  <si>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</si>
  <si>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</si>
  <si>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</si>
  <si>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</si>
  <si>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</si>
  <si>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</si>
  <si>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</si>
  <si>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</si>
  <si>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</si>
  <si>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</si>
  <si>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</si>
  <si>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</si>
  <si>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</si>
  <si>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</si>
  <si>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</si>
  <si>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</si>
  <si>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</si>
  <si>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</si>
  <si>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</si>
  <si>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</si>
  <si>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</si>
  <si>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</si>
  <si>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</si>
  <si>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</si>
  <si>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</si>
  <si>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</si>
  <si>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</si>
  <si>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</si>
  <si>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</si>
  <si>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</si>
  <si>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</si>
  <si>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</si>
  <si>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</si>
  <si>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</si>
  <si>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</si>
  <si>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</si>
  <si>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</si>
  <si>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</si>
  <si>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</si>
  <si>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</si>
  <si>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</si>
  <si>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</si>
  <si>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</si>
  <si>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</si>
  <si>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</si>
  <si>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</si>
  <si>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</si>
  <si>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</si>
  <si>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</si>
  <si>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</si>
  <si>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</si>
  <si>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</si>
  <si>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</si>
  <si>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</si>
  <si>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</si>
  <si>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</si>
  <si>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</si>
  <si>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</si>
  <si>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</si>
  <si>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</si>
  <si>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</si>
  <si>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</si>
  <si>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</si>
  <si>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</si>
  <si>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</si>
  <si>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</si>
  <si>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</si>
  <si>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</si>
  <si>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</si>
  <si>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</si>
  <si>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</si>
  <si>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</si>
  <si>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</si>
  <si>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</si>
  <si>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</si>
  <si>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</si>
  <si>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</si>
  <si>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</si>
  <si>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</si>
  <si>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</si>
  <si>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</si>
  <si>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</si>
  <si>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</si>
  <si>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</si>
  <si>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</si>
  <si>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</si>
  <si>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</si>
  <si>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</si>
  <si>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</si>
  <si>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</si>
  <si>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</si>
  <si>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</si>
  <si>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</si>
  <si>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</si>
  <si>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</si>
  <si>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</si>
  <si>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</si>
  <si>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</si>
  <si>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</si>
  <si>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</si>
  <si>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</si>
  <si>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</si>
  <si>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</si>
  <si>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</si>
  <si>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</si>
  <si>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</si>
  <si>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</si>
  <si>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</si>
  <si>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</si>
  <si>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</si>
  <si>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</si>
  <si>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</si>
  <si>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</si>
  <si>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</si>
  <si>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</si>
  <si>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</si>
  <si>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</si>
  <si>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</si>
  <si>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</si>
  <si>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</si>
  <si>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</si>
  <si>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</si>
  <si>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</si>
  <si>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</si>
  <si>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</si>
  <si>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</si>
  <si>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</si>
  <si>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</si>
  <si>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</si>
  <si>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</si>
  <si>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</si>
  <si>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</si>
  <si>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</si>
  <si>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</si>
  <si>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</si>
  <si>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</si>
  <si>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</si>
  <si>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</si>
  <si>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</si>
  <si>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</si>
  <si>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</si>
  <si>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</si>
  <si>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</si>
  <si>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</si>
  <si>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</si>
  <si>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</si>
  <si>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</si>
  <si>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</si>
  <si>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</si>
  <si>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</si>
  <si>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</si>
  <si>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</si>
  <si>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</si>
  <si>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</si>
  <si>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</si>
  <si>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</si>
  <si>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</si>
  <si>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</si>
  <si>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</si>
  <si>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</si>
  <si>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</si>
  <si>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</si>
  <si>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</si>
  <si>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</si>
  <si>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</si>
  <si>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</si>
  <si>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</si>
  <si>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</si>
  <si>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</si>
  <si>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</si>
  <si>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</si>
  <si>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</si>
  <si>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</si>
  <si>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</si>
  <si>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</si>
  <si>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</si>
  <si>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</si>
  <si>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</si>
  <si>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</si>
  <si>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</si>
  <si>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</si>
  <si>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</si>
  <si>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</si>
  <si>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</si>
  <si>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</si>
  <si>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</si>
  <si>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</si>
  <si>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</si>
  <si>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</si>
  <si>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</si>
  <si>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</si>
  <si>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</si>
  <si>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</si>
  <si>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</si>
  <si>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</si>
  <si>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</si>
  <si>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</si>
  <si>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</si>
  <si>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</si>
  <si>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</si>
  <si>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</si>
  <si>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</si>
  <si>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</si>
  <si>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</si>
  <si>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</si>
  <si>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</si>
  <si>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</si>
  <si>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</si>
  <si>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</si>
  <si>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</si>
  <si>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</si>
  <si>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</si>
  <si>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</si>
  <si>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</si>
  <si>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</si>
  <si>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</si>
  <si>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</si>
  <si>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</si>
  <si>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</si>
  <si>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</si>
  <si>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</si>
  <si>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</si>
  <si>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</si>
  <si>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</si>
  <si>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</si>
  <si>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</si>
  <si>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</si>
  <si>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</si>
  <si>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</si>
  <si>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</si>
  <si>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</si>
  <si>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</si>
  <si>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</si>
  <si>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</si>
  <si>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</si>
  <si>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</si>
  <si>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</si>
  <si>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</si>
  <si>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</si>
  <si>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</si>
  <si>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</si>
  <si>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</si>
  <si>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</si>
  <si>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</si>
  <si>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</si>
  <si>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</si>
  <si>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</si>
  <si>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</si>
  <si>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</si>
  <si>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</si>
  <si>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</si>
  <si>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</si>
  <si>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</si>
  <si>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</si>
  <si>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</si>
  <si>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</si>
  <si>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</si>
  <si>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</si>
  <si>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</si>
  <si>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</si>
  <si>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</si>
  <si>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</si>
  <si>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</si>
  <si>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</si>
  <si>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</si>
  <si>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</si>
  <si>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</si>
  <si>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</si>
  <si>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</si>
  <si>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</si>
  <si>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</si>
  <si>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</si>
  <si>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</si>
  <si>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</si>
  <si>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</si>
  <si>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</si>
  <si>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</si>
  <si>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</si>
  <si>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</si>
  <si>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</si>
  <si>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</si>
  <si>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</si>
  <si>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</si>
  <si>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</si>
  <si>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</si>
  <si>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</si>
  <si>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</si>
  <si>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</si>
  <si>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</si>
  <si>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</si>
  <si>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</si>
  <si>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</si>
  <si>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</si>
  <si>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</si>
  <si>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</si>
  <si>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</si>
  <si>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</si>
  <si>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</si>
  <si>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</si>
  <si>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</si>
  <si>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</si>
  <si>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</si>
  <si>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</si>
  <si>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</si>
  <si>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</si>
  <si>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</si>
  <si>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</si>
  <si>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</si>
  <si>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</si>
  <si>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</si>
  <si>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</si>
  <si>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</si>
  <si>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</si>
  <si>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</si>
  <si>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</si>
  <si>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</si>
  <si>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</si>
  <si>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</si>
  <si>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</si>
  <si>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</si>
  <si>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</si>
  <si>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</si>
  <si>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</si>
  <si>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</si>
  <si>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</si>
  <si>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</si>
  <si>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</si>
  <si>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</si>
  <si>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</si>
  <si>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</si>
  <si>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</si>
  <si>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</si>
  <si>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</si>
  <si>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</si>
  <si>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</si>
  <si>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</si>
  <si>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</si>
  <si>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</si>
  <si>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</si>
  <si>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</si>
  <si>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</si>
  <si>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</si>
  <si>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</si>
  <si>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</si>
  <si>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</si>
  <si>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</si>
  <si>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</si>
  <si>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</si>
  <si>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</si>
  <si>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</si>
  <si>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</si>
  <si>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</si>
  <si>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</si>
  <si>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</si>
  <si>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</si>
  <si>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</si>
  <si>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</si>
  <si>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</si>
  <si>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</si>
  <si>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</si>
  <si>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</si>
  <si>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</si>
  <si>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</si>
  <si>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</si>
  <si>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</si>
  <si>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</si>
  <si>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</si>
  <si>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</si>
  <si>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</si>
  <si>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</si>
  <si>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</si>
  <si>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</si>
  <si>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</si>
  <si>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</si>
  <si>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</si>
  <si>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</si>
  <si>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</si>
  <si>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</si>
  <si>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</si>
  <si>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</si>
  <si>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</si>
  <si>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</si>
  <si>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</si>
  <si>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</si>
  <si>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</si>
  <si>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</si>
  <si>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</si>
  <si>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</si>
  <si>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</si>
  <si>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</si>
  <si>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</si>
  <si>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</si>
  <si>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</si>
  <si>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</si>
  <si>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</si>
  <si>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</si>
  <si>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</si>
  <si>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</si>
  <si>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</si>
  <si>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</si>
  <si>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</si>
  <si>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</si>
  <si>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</si>
  <si>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</si>
  <si>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</si>
  <si>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</si>
  <si>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</si>
  <si>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</si>
  <si>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</si>
  <si>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</si>
  <si>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</si>
  <si>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</si>
  <si>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</si>
  <si>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</si>
  <si>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</si>
  <si>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</si>
  <si>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</si>
  <si>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</si>
  <si>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</si>
  <si>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</si>
  <si>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</si>
  <si>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</si>
  <si>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</si>
  <si>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</si>
  <si>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</si>
  <si>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</si>
  <si>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</si>
  <si>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</si>
  <si>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</si>
  <si>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</si>
  <si>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</si>
  <si>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</si>
  <si>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</si>
  <si>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</si>
  <si>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</si>
  <si>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</si>
  <si>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</si>
  <si>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</si>
  <si>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</si>
  <si>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</si>
  <si>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</si>
  <si>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</si>
  <si>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</si>
  <si>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</si>
  <si>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</si>
  <si>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</si>
  <si>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</si>
  <si>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</si>
  <si>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</si>
  <si>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</si>
  <si>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</si>
  <si>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</si>
  <si>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</si>
  <si>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</si>
  <si>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</si>
  <si>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</si>
  <si>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</si>
  <si>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</si>
  <si>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</si>
  <si>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</si>
  <si>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</si>
  <si>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</si>
  <si>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</si>
  <si>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</si>
  <si>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</si>
  <si>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</si>
  <si>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</si>
  <si>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</si>
  <si>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</si>
  <si>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</si>
  <si>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</si>
  <si>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</si>
  <si>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</si>
  <si>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</si>
  <si>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</si>
  <si>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</si>
  <si>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</si>
  <si>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</si>
  <si>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</si>
  <si>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</si>
  <si>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</si>
  <si>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</si>
  <si>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</si>
  <si>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</si>
  <si>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</si>
  <si>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</si>
  <si>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</si>
  <si>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</si>
  <si>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</si>
  <si>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</si>
  <si>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</si>
  <si>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</si>
  <si>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</si>
  <si>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</si>
  <si>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</si>
  <si>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</si>
  <si>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</si>
  <si>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</si>
  <si>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</si>
  <si>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</si>
  <si>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</si>
  <si>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</si>
  <si>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</si>
  <si>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</si>
  <si>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</si>
  <si>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</si>
  <si>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</si>
  <si>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</si>
  <si>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</si>
  <si>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</si>
  <si>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</si>
  <si>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</si>
  <si>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</si>
  <si>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</si>
  <si>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</si>
  <si>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</si>
  <si>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</si>
  <si>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</si>
  <si>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</si>
  <si>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</si>
  <si>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</si>
  <si>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</si>
  <si>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</si>
  <si>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</si>
  <si>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</si>
  <si>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</si>
  <si>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</si>
  <si>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</si>
  <si>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</si>
  <si>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</si>
  <si>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</si>
  <si>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</si>
  <si>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</si>
  <si>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</si>
  <si>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</si>
  <si>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</si>
  <si>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</si>
  <si>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</si>
  <si>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</si>
  <si>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</si>
  <si>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</si>
  <si>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</si>
  <si>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</si>
  <si>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</si>
  <si>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</si>
  <si>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</si>
  <si>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</si>
  <si>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</si>
  <si>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</si>
  <si>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</si>
  <si>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</si>
  <si>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</si>
  <si>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</si>
  <si>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</si>
  <si>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</si>
  <si>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</si>
  <si>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</si>
  <si>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</si>
  <si>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</si>
  <si>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</si>
  <si>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</si>
  <si>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</si>
  <si>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</si>
  <si>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</si>
  <si>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</si>
  <si>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</si>
  <si>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</si>
  <si>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</si>
  <si>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</si>
  <si>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</si>
  <si>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</si>
  <si>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</si>
  <si>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</si>
  <si>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</si>
  <si>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</si>
  <si>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</si>
  <si>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</si>
  <si>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</si>
  <si>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</si>
  <si>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</si>
  <si>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</si>
  <si>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</si>
  <si>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</si>
  <si>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</si>
  <si>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</si>
  <si>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</si>
  <si>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</si>
  <si>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</si>
  <si>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</si>
  <si>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</si>
  <si>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</si>
  <si>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</si>
  <si>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</si>
  <si>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</si>
  <si>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</si>
  <si>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</si>
  <si>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</si>
  <si>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</si>
  <si>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</si>
  <si>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</si>
  <si>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</si>
  <si>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</si>
  <si>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</si>
  <si>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</si>
  <si>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</si>
  <si>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</si>
  <si>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</si>
  <si>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</si>
  <si>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</si>
  <si>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</si>
  <si>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</si>
  <si>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</si>
  <si>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</si>
  <si>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</si>
  <si>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</si>
  <si>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</si>
  <si>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</si>
  <si>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</si>
  <si>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</si>
  <si>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</si>
  <si>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</si>
  <si>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</si>
  <si>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</si>
  <si>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</si>
  <si>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</si>
  <si>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</si>
  <si>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</si>
  <si>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</si>
  <si>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</si>
  <si>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</si>
  <si>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</si>
  <si>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</si>
  <si>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</si>
  <si>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</si>
  <si>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</si>
  <si>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</si>
  <si>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</si>
  <si>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</si>
  <si>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</si>
  <si>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</si>
  <si>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</si>
  <si>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</si>
  <si>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</si>
  <si>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</si>
  <si>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</si>
  <si>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</si>
  <si>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</si>
  <si>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</si>
  <si>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</si>
  <si>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</si>
  <si>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</si>
  <si>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</si>
  <si>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</si>
  <si>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</si>
  <si>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</si>
  <si>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</si>
  <si>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</si>
  <si>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</si>
  <si>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</si>
  <si>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</si>
  <si>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</si>
  <si>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</si>
  <si>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</si>
  <si>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</si>
  <si>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</si>
  <si>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</si>
  <si>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</si>
  <si>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</si>
  <si>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</si>
  <si>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</si>
  <si>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</si>
  <si>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</si>
  <si>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</si>
  <si>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</si>
  <si>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</si>
  <si>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</si>
  <si>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</si>
  <si>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</si>
  <si>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</si>
  <si>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</si>
  <si>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</si>
  <si>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</si>
  <si>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</si>
  <si>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</si>
  <si>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</si>
  <si>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</si>
  <si>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</si>
  <si>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</si>
  <si>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</si>
  <si>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</si>
  <si>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</si>
  <si>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</si>
  <si>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</si>
  <si>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</si>
  <si>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</si>
  <si>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</si>
  <si>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</si>
  <si>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</si>
  <si>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</si>
  <si>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</si>
  <si>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</si>
  <si>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</si>
  <si>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</si>
  <si>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</si>
  <si>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</si>
  <si>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</si>
  <si>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</si>
  <si>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</si>
  <si>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</si>
  <si>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</si>
  <si>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</si>
  <si>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</si>
  <si>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</si>
  <si>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</si>
  <si>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</si>
  <si>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</si>
  <si>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</si>
  <si>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</si>
  <si>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</si>
  <si>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</si>
  <si>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</si>
  <si>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</si>
  <si>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</si>
  <si>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</si>
  <si>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</si>
  <si>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</si>
  <si>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</si>
  <si>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</si>
  <si>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</si>
  <si>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</si>
  <si>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</si>
  <si>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</si>
  <si>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</si>
  <si>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</si>
  <si>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</si>
  <si>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</si>
  <si>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</si>
  <si>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</si>
  <si>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</si>
  <si>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</si>
  <si>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</si>
  <si>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</si>
  <si>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</si>
  <si>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</si>
  <si>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</si>
  <si>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</si>
  <si>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</si>
  <si>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</si>
  <si>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</si>
  <si>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</si>
  <si>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</si>
  <si>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</si>
  <si>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</si>
  <si>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</si>
  <si>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</si>
  <si>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</si>
  <si>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</si>
  <si>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</si>
  <si>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</si>
  <si>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</si>
  <si>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</si>
  <si>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</si>
  <si>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</si>
  <si>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</si>
  <si>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</si>
  <si>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</si>
  <si>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</si>
  <si>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</si>
  <si>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</si>
  <si>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</si>
  <si>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</si>
  <si>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</si>
  <si>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</si>
  <si>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</si>
  <si>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</si>
  <si>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</si>
  <si>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</si>
  <si>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</si>
  <si>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</si>
  <si>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</si>
  <si>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</si>
  <si>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</si>
  <si>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</si>
  <si>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</si>
  <si>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</si>
  <si>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</si>
  <si>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</si>
  <si>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</si>
  <si>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</si>
  <si>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</si>
  <si>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</si>
  <si>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</si>
  <si>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</si>
  <si>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</si>
  <si>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</si>
  <si>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</si>
  <si>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</si>
  <si>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</si>
  <si>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</si>
  <si>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</si>
  <si>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</si>
  <si>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</si>
  <si>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</si>
  <si>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</si>
  <si>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</si>
  <si>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</si>
  <si>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</si>
  <si>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</si>
  <si>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</si>
  <si>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</si>
  <si>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</si>
  <si>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</si>
  <si>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</si>
  <si>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</si>
  <si>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</si>
  <si>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</si>
  <si>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</si>
  <si>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</si>
  <si>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</si>
  <si>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</si>
  <si>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</si>
  <si>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</si>
  <si>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</si>
  <si>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</si>
  <si>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</si>
  <si>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</si>
  <si>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</si>
  <si>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</si>
  <si>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</si>
  <si>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</si>
  <si>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</si>
  <si>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</si>
  <si>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</si>
  <si>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</si>
  <si>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</si>
  <si>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</si>
  <si>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</si>
  <si>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</si>
  <si>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</si>
  <si>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</si>
  <si>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</si>
  <si>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</si>
  <si>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</si>
  <si>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</si>
  <si>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</si>
  <si>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</si>
  <si>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</si>
  <si>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</si>
  <si>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</si>
  <si>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</si>
  <si>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</si>
  <si>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</si>
  <si>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</si>
  <si>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</si>
  <si>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</si>
  <si>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</si>
  <si>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</si>
  <si>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</si>
  <si>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</si>
  <si>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</si>
  <si>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</si>
  <si>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</si>
  <si>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</si>
  <si>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</si>
  <si>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</si>
  <si>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</si>
  <si>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</si>
  <si>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</si>
  <si>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</si>
  <si>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</si>
  <si>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</si>
  <si>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</si>
  <si>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</si>
  <si>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</si>
  <si>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</si>
  <si>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</si>
  <si>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</si>
  <si>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</si>
  <si>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</si>
  <si>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</si>
  <si>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</si>
  <si>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</si>
  <si>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</si>
  <si>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</si>
  <si>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</si>
  <si>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</si>
  <si>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</si>
  <si>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</si>
  <si>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</si>
  <si>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</si>
  <si>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</si>
  <si>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</si>
  <si>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</si>
  <si>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</si>
  <si>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</si>
  <si>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</si>
  <si>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</si>
  <si>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</si>
  <si>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</si>
  <si>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</si>
  <si>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</si>
  <si>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</si>
  <si>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</si>
  <si>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</si>
  <si>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</si>
  <si>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</si>
  <si>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</si>
  <si>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</si>
  <si>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</si>
  <si>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</si>
  <si>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</si>
  <si>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</si>
  <si>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</si>
  <si>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</si>
  <si>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</si>
  <si>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</si>
  <si>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</si>
  <si>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</si>
  <si>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</si>
  <si>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</si>
  <si>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</si>
  <si>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</si>
  <si>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</si>
  <si>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</si>
  <si>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</si>
  <si>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</si>
  <si>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</si>
  <si>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</si>
  <si>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</si>
  <si>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</si>
  <si>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</si>
  <si>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</si>
  <si>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</si>
  <si>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</si>
  <si>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</si>
  <si>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</si>
  <si>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</si>
  <si>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</si>
  <si>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</si>
  <si>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</si>
  <si>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</si>
  <si>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</si>
  <si>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</si>
  <si>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</si>
  <si>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</si>
  <si>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</si>
  <si>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</si>
  <si>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</si>
  <si>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</si>
  <si>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</si>
  <si>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</si>
  <si>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</si>
  <si>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</si>
  <si>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</si>
  <si>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</si>
  <si>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</si>
  <si>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</si>
  <si>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</si>
  <si>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</si>
  <si>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</si>
  <si>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</si>
  <si>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</si>
  <si>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</si>
  <si>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</si>
  <si>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</si>
  <si>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</si>
  <si>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</si>
  <si>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</si>
  <si>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</si>
  <si>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</si>
  <si>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</si>
  <si>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</si>
  <si>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</si>
  <si>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</si>
  <si>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</si>
  <si>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</si>
  <si>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</si>
  <si>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</si>
  <si>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</si>
  <si>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</si>
  <si>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</si>
  <si>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</si>
  <si>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</si>
  <si>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</si>
  <si>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</si>
  <si>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</si>
  <si>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</si>
  <si>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</si>
  <si>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</si>
  <si>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</si>
  <si>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</si>
  <si>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</si>
  <si>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</si>
  <si>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</si>
  <si>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</si>
  <si>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</si>
  <si>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</si>
  <si>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</si>
  <si>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</si>
  <si>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</si>
  <si>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</si>
  <si>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</si>
  <si>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</si>
  <si>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</si>
  <si>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</si>
  <si>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</si>
  <si>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</si>
  <si>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</si>
  <si>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</si>
  <si>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</si>
  <si>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</si>
  <si>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</si>
  <si>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</si>
  <si>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</si>
  <si>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</si>
  <si>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</si>
  <si>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</si>
  <si>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</si>
  <si>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</si>
  <si>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</si>
  <si>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</si>
  <si>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</si>
  <si>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</si>
  <si>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</si>
  <si>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</si>
  <si>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</si>
  <si>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</si>
  <si>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</si>
  <si>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</si>
  <si>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</si>
  <si>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</si>
  <si>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</si>
  <si>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</si>
  <si>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</si>
  <si>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</si>
  <si>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</si>
  <si>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</si>
  <si>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</si>
  <si>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</si>
  <si>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</si>
  <si>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</si>
  <si>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</si>
  <si>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</si>
  <si>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</si>
  <si>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</si>
  <si>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</si>
  <si>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</si>
  <si>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</si>
  <si>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</si>
  <si>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</si>
  <si>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</si>
  <si>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</si>
  <si>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</si>
  <si>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</si>
  <si>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</si>
  <si>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</si>
  <si>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</si>
  <si>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</si>
  <si>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</si>
  <si>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</si>
  <si>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</si>
  <si>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</si>
  <si>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</si>
  <si>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</si>
  <si>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</si>
  <si>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</si>
  <si>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</si>
  <si>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</si>
  <si>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</si>
  <si>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</si>
  <si>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</si>
  <si>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</si>
  <si>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</si>
  <si>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</si>
  <si>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</si>
  <si>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</si>
  <si>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</si>
  <si>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</si>
  <si>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</si>
  <si>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</si>
  <si>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</si>
  <si>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</si>
  <si>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</si>
  <si>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</si>
  <si>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</si>
  <si>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</si>
  <si>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</si>
  <si>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</si>
  <si>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</si>
  <si>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</si>
  <si>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</si>
  <si>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</si>
  <si>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</si>
  <si>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</si>
  <si>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</si>
  <si>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</si>
  <si>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</si>
  <si>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</si>
  <si>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</si>
  <si>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</si>
  <si>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</si>
  <si>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</si>
  <si>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</si>
  <si>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</si>
  <si>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</si>
  <si>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</si>
  <si>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</si>
  <si>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</si>
  <si>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</si>
  <si>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</si>
  <si>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</si>
  <si>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</si>
  <si>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</si>
  <si>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</si>
  <si>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</si>
  <si>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</si>
  <si>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</si>
  <si>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</si>
  <si>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</si>
  <si>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</si>
  <si>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</si>
  <si>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</si>
  <si>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</si>
  <si>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</si>
  <si>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</si>
  <si>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</si>
  <si>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</si>
  <si>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</si>
  <si>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</si>
  <si>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</si>
  <si>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</si>
  <si>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</si>
  <si>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</si>
  <si>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</si>
  <si>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</si>
  <si>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</si>
  <si>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</si>
  <si>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</si>
  <si>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</si>
  <si>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</si>
  <si>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</si>
  <si>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</si>
  <si>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</si>
  <si>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</si>
  <si>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</si>
  <si>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</si>
  <si>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</si>
  <si>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</si>
  <si>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</si>
  <si>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</si>
  <si>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</si>
  <si>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</si>
  <si>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</si>
  <si>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</si>
  <si>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</si>
  <si>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</si>
  <si>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</si>
  <si>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</si>
  <si>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</si>
  <si>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</si>
  <si>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</si>
  <si>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</si>
  <si>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</si>
  <si>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</si>
  <si>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</si>
  <si>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</si>
  <si>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</si>
  <si>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</si>
  <si>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</si>
  <si>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</si>
  <si>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</si>
  <si>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</si>
  <si>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</si>
  <si>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</si>
  <si>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</si>
  <si>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</si>
  <si>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</si>
  <si>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</si>
  <si>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</si>
  <si>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</si>
  <si>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</si>
  <si>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</si>
  <si>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</si>
  <si>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</si>
  <si>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</si>
  <si>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</si>
  <si>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</si>
  <si>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</si>
  <si>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</si>
  <si>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</si>
  <si>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</si>
  <si>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</si>
  <si>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</si>
  <si>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</si>
  <si>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</si>
  <si>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</si>
  <si>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</si>
  <si>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</si>
  <si>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</si>
  <si>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</si>
  <si>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</si>
  <si>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</si>
  <si>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</si>
  <si>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</si>
  <si>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</si>
  <si>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</si>
  <si>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</si>
  <si>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</si>
  <si>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</si>
  <si>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</si>
  <si>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</si>
  <si>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</si>
  <si>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</si>
  <si>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</si>
  <si>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</si>
  <si>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</si>
  <si>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</si>
  <si>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</si>
  <si>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</si>
  <si>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</si>
  <si>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</si>
  <si>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</si>
  <si>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</si>
  <si>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</si>
  <si>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</si>
  <si>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</si>
  <si>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</si>
  <si>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</si>
  <si>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</si>
  <si>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</si>
  <si>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</si>
  <si>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</si>
  <si>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</si>
  <si>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</si>
  <si>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</si>
  <si>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</si>
  <si>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</si>
  <si>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</si>
  <si>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</si>
  <si>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</si>
  <si>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</si>
  <si>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</si>
  <si>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</si>
  <si>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</si>
  <si>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</si>
  <si>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</si>
  <si>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</si>
  <si>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</si>
  <si>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</si>
  <si>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</si>
  <si>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</si>
  <si>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</si>
  <si>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</si>
  <si>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</si>
  <si>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</si>
  <si>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</si>
  <si>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</si>
  <si>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</si>
  <si>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</si>
  <si>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</si>
  <si>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</si>
  <si>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</si>
  <si>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</si>
  <si>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</si>
  <si>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</si>
  <si>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</si>
  <si>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</si>
  <si>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</si>
  <si>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</si>
  <si>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</si>
  <si>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</si>
  <si>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</si>
  <si>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</si>
  <si>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</si>
  <si>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</si>
  <si>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</si>
  <si>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</si>
  <si>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</si>
  <si>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</si>
  <si>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</si>
  <si>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</si>
  <si>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</si>
  <si>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</si>
  <si>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</si>
  <si>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</si>
  <si>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</si>
  <si>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</si>
  <si>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</si>
  <si>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</si>
  <si>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</si>
  <si>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</si>
  <si>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</si>
  <si>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</si>
  <si>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</si>
  <si>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</si>
  <si>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</si>
  <si>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</si>
  <si>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</si>
  <si>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</si>
  <si>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</si>
  <si>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</si>
  <si>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</si>
  <si>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</si>
  <si>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</si>
  <si>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</si>
  <si>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</si>
  <si>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</si>
  <si>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</si>
  <si>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</si>
  <si>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</si>
  <si>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</si>
  <si>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</si>
  <si>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</si>
  <si>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</si>
  <si>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</si>
  <si>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</si>
  <si>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</si>
  <si>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</si>
  <si>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</si>
  <si>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</si>
  <si>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</si>
  <si>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</si>
  <si>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</si>
  <si>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</si>
  <si>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</si>
  <si>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</si>
  <si>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</si>
  <si>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</si>
  <si>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</si>
  <si>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</si>
  <si>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</si>
  <si>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</si>
  <si>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</si>
  <si>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</si>
  <si>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</si>
  <si>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</si>
  <si>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</si>
  <si>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</si>
  <si>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</si>
  <si>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</si>
  <si>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</si>
  <si>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</si>
  <si>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</si>
  <si>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</si>
  <si>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</si>
  <si>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</si>
  <si>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</si>
  <si>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</si>
  <si>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</si>
  <si>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</si>
  <si>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</si>
  <si>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</si>
  <si>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</si>
  <si>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</si>
  <si>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</si>
  <si>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</si>
  <si>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</si>
  <si>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</si>
  <si>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</si>
  <si>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</si>
  <si>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</si>
  <si>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</si>
  <si>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</si>
  <si>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</si>
  <si>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</si>
  <si>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</si>
  <si>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</si>
  <si>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</si>
  <si>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</si>
  <si>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</si>
  <si>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</si>
  <si>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</si>
  <si>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</si>
  <si>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</si>
  <si>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</si>
  <si>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</si>
  <si>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</si>
  <si>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</si>
  <si>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</si>
  <si>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</si>
  <si>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</si>
  <si>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</si>
  <si>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</si>
  <si>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</si>
  <si>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</si>
  <si>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</si>
  <si>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</si>
  <si>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</si>
  <si>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</si>
  <si>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</si>
  <si>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</si>
  <si>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</si>
  <si>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</si>
  <si>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</si>
  <si>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</si>
  <si>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</si>
  <si>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</si>
  <si>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</si>
  <si>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</si>
  <si>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</si>
  <si>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</si>
  <si>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</si>
  <si>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</si>
  <si>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</si>
  <si>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</si>
  <si>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</si>
  <si>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</si>
  <si>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</si>
  <si>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</si>
  <si>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</si>
  <si>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</si>
  <si>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</si>
  <si>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</si>
  <si>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</si>
  <si>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</si>
  <si>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</si>
  <si>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</si>
  <si>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</si>
  <si>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</si>
  <si>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</si>
  <si>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</si>
  <si>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</si>
  <si>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</si>
  <si>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</si>
  <si>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</si>
  <si>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</si>
  <si>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</si>
  <si>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</si>
  <si>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</si>
  <si>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</si>
  <si>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</si>
  <si>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</si>
  <si>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</si>
  <si>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</si>
  <si>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</si>
  <si>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</si>
  <si>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</si>
  <si>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</si>
  <si>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</si>
  <si>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</si>
  <si>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</si>
  <si>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</si>
  <si>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</si>
  <si>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</si>
  <si>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</si>
  <si>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</si>
  <si>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</si>
  <si>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</si>
  <si>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</si>
  <si>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</si>
  <si>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</si>
  <si>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</si>
  <si>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</si>
  <si>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</si>
  <si>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</si>
  <si>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</si>
  <si>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</si>
  <si>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</si>
  <si>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</si>
  <si>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</si>
  <si>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</si>
  <si>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</si>
  <si>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</si>
  <si>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</si>
  <si>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</si>
  <si>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</si>
  <si>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</si>
  <si>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</si>
  <si>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</si>
  <si>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</si>
  <si>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</si>
  <si>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</si>
  <si>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</si>
  <si>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</si>
  <si>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</si>
  <si>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</si>
  <si>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</si>
  <si>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</si>
  <si>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</si>
  <si>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</si>
  <si>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</si>
  <si>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</si>
  <si>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</si>
  <si>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</si>
  <si>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</si>
  <si>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</si>
  <si>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</si>
  <si>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</si>
  <si>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</si>
  <si>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</si>
  <si>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</si>
  <si>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</si>
  <si>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</si>
  <si>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</si>
  <si>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</si>
  <si>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</si>
  <si>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</si>
  <si>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</si>
  <si>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</si>
  <si>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</si>
  <si>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</si>
  <si>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</si>
  <si>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</si>
  <si>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</si>
  <si>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</si>
  <si>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</si>
  <si>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</si>
  <si>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</si>
  <si>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</si>
  <si>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</si>
  <si>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</si>
  <si>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</si>
  <si>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</si>
  <si>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</si>
  <si>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</si>
  <si>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</si>
  <si>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</si>
  <si>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</si>
  <si>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</si>
  <si>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</si>
  <si>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</si>
  <si>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</si>
  <si>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</si>
  <si>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</si>
  <si>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</si>
  <si>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</si>
  <si>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</si>
  <si>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</si>
  <si>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</si>
  <si>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</si>
  <si>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</si>
  <si>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</si>
  <si>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</si>
  <si>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</si>
  <si>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</si>
  <si>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</si>
  <si>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</si>
  <si>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</si>
  <si>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</si>
  <si>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</si>
  <si>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</si>
  <si>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</si>
  <si>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</si>
  <si>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</si>
  <si>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</si>
  <si>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</si>
  <si>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</si>
  <si>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</si>
  <si>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</si>
  <si>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</si>
  <si>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</si>
  <si>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</si>
  <si>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</si>
  <si>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</si>
  <si>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</si>
  <si>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</si>
  <si>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</si>
  <si>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</si>
  <si>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</si>
  <si>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</si>
  <si>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</si>
  <si>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</si>
  <si>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</si>
  <si>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</si>
  <si>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</si>
  <si>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</si>
  <si>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</si>
  <si>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</si>
  <si>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</si>
  <si>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</si>
  <si>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</si>
  <si>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</si>
  <si>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</si>
  <si>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</si>
  <si>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</si>
  <si>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</si>
  <si>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</si>
  <si>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</si>
  <si>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</si>
  <si>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</si>
  <si>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</si>
  <si>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</si>
  <si>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</si>
  <si>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</si>
  <si>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</si>
  <si>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</si>
  <si>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</si>
  <si>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</si>
  <si>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</si>
  <si>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</si>
  <si>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</si>
  <si>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</si>
  <si>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</si>
  <si>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</si>
  <si>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</si>
  <si>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</si>
  <si>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</si>
  <si>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</si>
  <si>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</si>
  <si>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</si>
  <si>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</si>
  <si>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</si>
  <si>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</si>
  <si>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</si>
  <si>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</si>
  <si>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</si>
  <si>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</si>
  <si>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</si>
  <si>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</si>
  <si>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</si>
  <si>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</si>
  <si>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</si>
  <si>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</si>
  <si>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</si>
  <si>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</si>
  <si>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</si>
  <si>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</si>
  <si>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</si>
  <si>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</si>
  <si>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</si>
  <si>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</si>
  <si>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</si>
  <si>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</si>
  <si>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</si>
  <si>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</si>
  <si>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</si>
  <si>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</si>
  <si>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</si>
  <si>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</si>
  <si>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</si>
  <si>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</si>
  <si>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</si>
  <si>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</si>
  <si>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</si>
  <si>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</si>
  <si>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</si>
  <si>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</si>
  <si>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</si>
  <si>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</si>
  <si>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</si>
  <si>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</si>
  <si>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</si>
  <si>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</si>
  <si>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</si>
  <si>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</si>
  <si>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</si>
  <si>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</si>
  <si>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</si>
  <si>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</si>
  <si>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</si>
  <si>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</si>
  <si>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</si>
  <si>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</si>
  <si>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</si>
  <si>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</si>
  <si>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</si>
  <si>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</si>
  <si>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</si>
  <si>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</si>
  <si>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</si>
  <si>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</si>
  <si>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</si>
  <si>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</si>
  <si>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</si>
  <si>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</si>
  <si>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</si>
  <si>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</si>
  <si>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</si>
  <si>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</si>
  <si>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</si>
  <si>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</si>
  <si>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</si>
  <si>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</si>
  <si>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</si>
  <si>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</si>
  <si>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</si>
  <si>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</si>
  <si>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</si>
  <si>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</si>
  <si>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</si>
  <si>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</si>
  <si>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</si>
  <si>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</si>
  <si>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</si>
  <si>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</si>
  <si>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</si>
  <si>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</si>
  <si>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</si>
  <si>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</si>
  <si>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</si>
  <si>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</si>
  <si>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</si>
  <si>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</si>
  <si>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</si>
  <si>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</si>
  <si>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</si>
  <si>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</si>
  <si>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</si>
  <si>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</si>
  <si>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</si>
  <si>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</si>
  <si>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</si>
  <si>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</si>
  <si>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</si>
  <si>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</si>
  <si>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</si>
  <si>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</si>
  <si>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</si>
  <si>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</si>
  <si>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</si>
  <si>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</si>
  <si>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</si>
  <si>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</si>
  <si>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</si>
  <si>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</si>
  <si>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</si>
  <si>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</si>
  <si>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</si>
  <si>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</si>
  <si>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</si>
  <si>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</si>
  <si>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</si>
  <si>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</si>
  <si>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</si>
  <si>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</si>
  <si>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</si>
  <si>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</si>
  <si>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</si>
  <si>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</si>
  <si>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</si>
  <si>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</si>
  <si>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</si>
  <si>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</si>
  <si>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</si>
  <si>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</si>
  <si>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</si>
  <si>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</si>
  <si>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</si>
  <si>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</si>
  <si>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</si>
  <si>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</si>
  <si>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</si>
  <si>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</si>
  <si>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</si>
  <si>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</si>
  <si>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</si>
  <si>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</si>
  <si>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</si>
  <si>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</si>
  <si>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</si>
  <si>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</si>
  <si>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</si>
  <si>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</si>
  <si>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</si>
  <si>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</si>
  <si>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</si>
  <si>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</si>
  <si>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</si>
  <si>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</si>
  <si>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</si>
  <si>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</si>
  <si>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</si>
  <si>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</si>
  <si>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</si>
  <si>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</si>
  <si>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</si>
  <si>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</si>
  <si>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</si>
  <si>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</si>
  <si>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</si>
  <si>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</si>
  <si>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</si>
  <si>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</si>
  <si>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</si>
  <si>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</si>
  <si>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</si>
  <si>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</si>
  <si>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</si>
  <si>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</si>
  <si>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</si>
  <si>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</si>
  <si>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</si>
  <si>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</si>
  <si>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</si>
  <si>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</si>
  <si>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</si>
  <si>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</si>
  <si>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</si>
  <si>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</si>
  <si>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</si>
  <si>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</si>
  <si>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</si>
  <si>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</si>
  <si>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</si>
  <si>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</si>
  <si>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</si>
  <si>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</si>
  <si>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</si>
  <si>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</si>
  <si>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</si>
  <si>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</si>
  <si>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</si>
  <si>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</si>
  <si>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</si>
  <si>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</si>
  <si>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</si>
  <si>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</si>
  <si>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</si>
  <si>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</si>
  <si>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</si>
  <si>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</si>
  <si>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</si>
  <si>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</si>
  <si>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</si>
  <si>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</si>
  <si>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</si>
  <si>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</si>
  <si>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</si>
  <si>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</si>
  <si>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</si>
  <si>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</si>
  <si>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</si>
  <si>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</si>
  <si>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</si>
  <si>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</si>
  <si>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</si>
  <si>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</si>
  <si>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</si>
  <si>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</si>
  <si>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</si>
  <si>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</si>
  <si>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</si>
  <si>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</si>
  <si>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</si>
  <si>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</si>
  <si>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</si>
  <si>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</si>
  <si>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</si>
  <si>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</si>
  <si>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</si>
  <si>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</si>
  <si>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</si>
  <si>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</si>
  <si>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</si>
  <si>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</si>
  <si>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</si>
  <si>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</si>
  <si>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</si>
  <si>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</si>
  <si>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</si>
  <si>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</si>
  <si>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</si>
  <si>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</si>
  <si>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</si>
  <si>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</si>
  <si>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</si>
  <si>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</si>
  <si>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</si>
  <si>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</si>
  <si>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</si>
  <si>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</si>
  <si>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</si>
  <si>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</si>
  <si>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</si>
  <si>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</si>
  <si>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</si>
  <si>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</si>
  <si>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</si>
  <si>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</si>
  <si>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</si>
  <si>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</si>
  <si>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</si>
  <si>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</si>
  <si>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</si>
  <si>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</si>
  <si>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</si>
  <si>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</si>
  <si>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</si>
  <si>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</si>
  <si>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</si>
  <si>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</si>
  <si>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</si>
  <si>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</si>
  <si>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</si>
  <si>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</si>
  <si>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</si>
  <si>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</si>
  <si>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</si>
  <si>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</si>
  <si>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</si>
  <si>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</si>
  <si>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</si>
  <si>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</si>
  <si>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</si>
  <si>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</si>
  <si>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</si>
  <si>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</si>
  <si>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</si>
  <si>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</si>
  <si>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</si>
  <si>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</si>
  <si>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</si>
  <si>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</si>
  <si>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</si>
  <si>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</si>
  <si>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</si>
  <si>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</si>
  <si>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</si>
  <si>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</si>
  <si>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</si>
  <si>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</si>
  <si>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</si>
  <si>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</si>
  <si>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</si>
  <si>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</si>
  <si>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</si>
  <si>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</si>
  <si>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</si>
  <si>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</si>
  <si>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</si>
  <si>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</si>
  <si>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</si>
  <si>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</si>
  <si>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</si>
  <si>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</si>
  <si>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</si>
  <si>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</si>
  <si>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</si>
  <si>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</si>
  <si>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</si>
  <si>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</si>
  <si>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</si>
  <si>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</si>
  <si>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</si>
  <si>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</si>
  <si>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</si>
  <si>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</si>
  <si>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</si>
  <si>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</si>
  <si>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</si>
  <si>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</si>
  <si>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</si>
  <si>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</si>
  <si>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</si>
  <si>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</si>
  <si>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</si>
  <si>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</si>
  <si>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</si>
  <si>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</si>
  <si>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</si>
  <si>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</si>
  <si>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</si>
  <si>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</si>
  <si>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</si>
  <si>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</si>
  <si>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</si>
  <si>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</si>
  <si>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</si>
  <si>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</si>
  <si>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</si>
  <si>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</si>
  <si>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</si>
  <si>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</si>
  <si>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</si>
  <si>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</si>
  <si>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</si>
  <si>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</si>
  <si>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</si>
  <si>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</si>
  <si>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</si>
  <si>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</si>
  <si>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</si>
  <si>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</si>
  <si>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</si>
  <si>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</si>
  <si>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</si>
  <si>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</si>
  <si>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</si>
  <si>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</si>
  <si>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</si>
  <si>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</si>
  <si>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</si>
  <si>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</si>
  <si>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</si>
  <si>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</si>
  <si>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</si>
  <si>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</si>
  <si>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</si>
  <si>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</si>
  <si>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</si>
  <si>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</si>
  <si>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</si>
  <si>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</si>
  <si>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</si>
  <si>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</si>
  <si>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</si>
  <si>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</si>
  <si>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</si>
  <si>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</si>
  <si>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</si>
  <si>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</si>
  <si>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</si>
  <si>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</si>
  <si>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</si>
  <si>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</si>
  <si>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</si>
  <si>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</si>
  <si>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</si>
  <si>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</si>
  <si>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</si>
  <si>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</si>
  <si>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</si>
  <si>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</si>
  <si>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</si>
  <si>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</si>
  <si>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</si>
  <si>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</si>
  <si>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</si>
  <si>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</si>
  <si>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</si>
  <si>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</si>
  <si>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</si>
  <si>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</si>
  <si>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</si>
  <si>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</si>
  <si>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</si>
  <si>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</si>
  <si>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</si>
  <si>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</si>
  <si>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</si>
  <si>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</si>
  <si>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</si>
  <si>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</si>
  <si>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</si>
  <si>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</si>
  <si>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</si>
  <si>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</si>
  <si>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</si>
  <si>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</si>
  <si>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</si>
  <si>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</si>
  <si>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</si>
  <si>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</si>
  <si>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</si>
  <si>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</si>
  <si>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</si>
  <si>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</si>
  <si>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</si>
  <si>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</si>
  <si>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</si>
  <si>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</si>
  <si>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</si>
  <si>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</si>
  <si>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</si>
  <si>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</si>
  <si>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</si>
  <si>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</si>
  <si>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</si>
  <si>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</si>
  <si>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</si>
  <si>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</si>
  <si>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</si>
  <si>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</si>
  <si>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</si>
  <si>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</si>
  <si>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</si>
  <si>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</si>
  <si>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</si>
  <si>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</si>
  <si>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</si>
  <si>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</si>
  <si>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</si>
  <si>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</si>
  <si>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</si>
  <si>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</si>
  <si>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</si>
  <si>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</si>
  <si>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</si>
  <si>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</si>
  <si>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</si>
  <si>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</si>
  <si>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</si>
  <si>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</si>
  <si>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</si>
  <si>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</si>
  <si>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</si>
  <si>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</si>
  <si>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</si>
  <si>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</si>
  <si>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</si>
  <si>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</si>
  <si>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</si>
  <si>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</si>
  <si>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</si>
  <si>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</si>
  <si>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</si>
  <si>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</si>
  <si>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</si>
  <si>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</si>
  <si>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</si>
  <si>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</si>
  <si>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</si>
  <si>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</si>
  <si>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</si>
  <si>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</si>
  <si>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</si>
  <si>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</si>
  <si>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</si>
  <si>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</si>
  <si>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</si>
  <si>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</si>
  <si>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</si>
  <si>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</si>
  <si>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</si>
  <si>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</si>
  <si>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</si>
  <si>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</si>
  <si>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</si>
  <si>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</si>
  <si>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</si>
  <si>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</si>
  <si>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</si>
  <si>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</si>
  <si>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</si>
  <si>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</si>
  <si>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</si>
  <si>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</si>
  <si>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</si>
  <si>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</si>
  <si>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</si>
  <si>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</si>
  <si>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</si>
  <si>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</si>
  <si>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</si>
  <si>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</si>
  <si>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</si>
  <si>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</si>
  <si>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</si>
  <si>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</si>
  <si>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</si>
  <si>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</si>
  <si>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</si>
  <si>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</si>
  <si>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</si>
  <si>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</si>
  <si>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</si>
  <si>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</si>
  <si>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</si>
  <si>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</si>
  <si>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</si>
  <si>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</si>
  <si>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</si>
  <si>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</si>
  <si>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</si>
  <si>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</si>
  <si>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</si>
  <si>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</si>
  <si>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</si>
  <si>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</si>
  <si>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</si>
  <si>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</si>
  <si>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</si>
  <si>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</si>
  <si>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</si>
  <si>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</si>
  <si>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</si>
  <si>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</si>
  <si>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</si>
  <si>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</si>
  <si>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</si>
  <si>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</si>
  <si>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</si>
  <si>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</si>
  <si>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</si>
  <si>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</si>
  <si>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</si>
  <si>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</si>
  <si>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</si>
  <si>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</si>
  <si>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</si>
  <si>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</si>
  <si>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</si>
  <si>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</si>
  <si>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</si>
  <si>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</si>
  <si>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</si>
  <si>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</si>
  <si>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</si>
  <si>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</si>
  <si>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</si>
  <si>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</si>
  <si>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</si>
  <si>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</si>
  <si>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</si>
  <si>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</si>
  <si>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</si>
  <si>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</si>
  <si>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</si>
  <si>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</si>
  <si>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</si>
  <si>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</si>
  <si>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</si>
  <si>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</si>
  <si>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</si>
  <si>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</si>
  <si>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</si>
  <si>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</si>
  <si>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</si>
  <si>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</si>
  <si>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</si>
  <si>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</si>
  <si>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</si>
  <si>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</si>
  <si>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</si>
  <si>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</si>
  <si>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</si>
  <si>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</si>
  <si>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</si>
  <si>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</si>
  <si>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</si>
  <si>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</si>
  <si>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</si>
  <si>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</si>
  <si>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</si>
  <si>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</si>
  <si>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</si>
  <si>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</si>
  <si>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</si>
  <si>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</si>
  <si>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</si>
  <si>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</si>
  <si>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</si>
  <si>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</si>
  <si>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</si>
  <si>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</si>
  <si>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</si>
  <si>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</si>
  <si>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</si>
  <si>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</si>
  <si>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</si>
  <si>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</si>
  <si>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</si>
  <si>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</si>
  <si>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</si>
  <si>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</si>
  <si>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</si>
  <si>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</si>
  <si>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</si>
  <si>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</si>
  <si>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</si>
  <si>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</si>
  <si>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</si>
  <si>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</si>
  <si>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</si>
  <si>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</si>
  <si>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</si>
  <si>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</si>
  <si>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</si>
  <si>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</si>
  <si>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</si>
  <si>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</si>
  <si>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</si>
  <si>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</si>
  <si>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</si>
  <si>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</si>
  <si>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</si>
  <si>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</si>
  <si>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</si>
  <si>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</si>
  <si>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</si>
  <si>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</si>
  <si>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</si>
  <si>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</si>
  <si>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</si>
  <si>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</si>
  <si>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</si>
  <si>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</si>
  <si>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</si>
  <si>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</si>
  <si>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</si>
  <si>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</si>
  <si>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</si>
  <si>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</si>
  <si>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</si>
  <si>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</si>
  <si>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</si>
  <si>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</si>
  <si>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</si>
  <si>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</si>
  <si>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</si>
  <si>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</si>
  <si>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</si>
  <si>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</si>
  <si>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</si>
  <si>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</si>
  <si>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</si>
  <si>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</si>
  <si>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</si>
  <si>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</si>
  <si>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</si>
  <si>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</si>
  <si>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</si>
  <si>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</si>
  <si>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</si>
  <si>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</si>
  <si>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</si>
  <si>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</si>
  <si>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</si>
  <si>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</si>
  <si>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</si>
  <si>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</si>
  <si>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</si>
  <si>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</si>
  <si>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</si>
  <si>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</si>
  <si>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</si>
  <si>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</si>
  <si>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</si>
  <si>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</si>
  <si>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</si>
  <si>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</si>
  <si>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</si>
  <si>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</si>
  <si>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</si>
  <si>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</si>
  <si>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</si>
  <si>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</si>
  <si>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</si>
  <si>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</si>
  <si>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</si>
  <si>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</si>
  <si>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</si>
  <si>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</si>
  <si>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</si>
  <si>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</si>
  <si>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</si>
  <si>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</si>
  <si>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</si>
  <si>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</si>
  <si>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</si>
  <si>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</si>
  <si>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</si>
  <si>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</si>
  <si>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</si>
  <si>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</si>
  <si>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</si>
  <si>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</si>
  <si>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</si>
  <si>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</si>
  <si>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</si>
  <si>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</si>
  <si>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</si>
  <si>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</si>
  <si>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</si>
  <si>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</si>
  <si>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</si>
  <si>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</si>
  <si>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</si>
  <si>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</si>
  <si>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</si>
  <si>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</si>
  <si>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</si>
  <si>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</si>
  <si>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</si>
  <si>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</si>
  <si>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</si>
  <si>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</si>
  <si>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</si>
  <si>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</si>
  <si>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</si>
  <si>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</si>
  <si>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</si>
  <si>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</si>
  <si>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</si>
  <si>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</si>
  <si>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</si>
  <si>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</si>
  <si>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</si>
  <si>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</si>
  <si>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</si>
  <si>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</si>
  <si>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</si>
  <si>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</si>
  <si>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</si>
  <si>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</si>
  <si>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</si>
  <si>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</si>
  <si>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</si>
  <si>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</si>
  <si>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</si>
  <si>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</si>
  <si>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</si>
  <si>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</si>
  <si>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</si>
  <si>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</si>
  <si>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</si>
  <si>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</si>
  <si>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</si>
  <si>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</si>
  <si>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</si>
  <si>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</si>
  <si>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</si>
  <si>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</si>
  <si>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</si>
  <si>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</si>
  <si>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</si>
  <si>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</si>
  <si>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</si>
  <si>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</si>
  <si>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</si>
  <si>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</si>
  <si>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</si>
  <si>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</si>
  <si>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</si>
  <si>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</si>
  <si>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</si>
  <si>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</si>
  <si>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</si>
  <si>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</si>
  <si>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</si>
  <si>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</si>
  <si>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</si>
  <si>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</si>
  <si>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</si>
  <si>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</si>
  <si>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</si>
  <si>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</si>
  <si>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</si>
  <si>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</si>
  <si>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</si>
  <si>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</si>
  <si>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</si>
  <si>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</si>
  <si>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</si>
  <si>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</si>
  <si>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</si>
  <si>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</si>
  <si>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</si>
  <si>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</si>
  <si>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</si>
  <si>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</si>
  <si>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</si>
  <si>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</si>
  <si>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</si>
  <si>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</si>
  <si>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</si>
  <si>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</si>
  <si>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</si>
  <si>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</si>
  <si>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</si>
  <si>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</si>
  <si>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</si>
  <si>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</si>
  <si>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</si>
  <si>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</si>
  <si>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</si>
  <si>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</si>
  <si>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</si>
  <si>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</si>
  <si>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</si>
  <si>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</si>
  <si>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</si>
  <si>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</si>
  <si>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</si>
  <si>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</si>
  <si>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</si>
  <si>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</si>
  <si>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</si>
  <si>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</si>
  <si>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</si>
  <si>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</si>
  <si>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</si>
  <si>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</si>
  <si>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</si>
  <si>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</si>
  <si>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</si>
  <si>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</si>
  <si>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</si>
  <si>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</si>
  <si>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</si>
  <si>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</si>
  <si>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</si>
  <si>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</si>
  <si>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</si>
  <si>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</si>
  <si>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</si>
  <si>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</si>
  <si>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</si>
  <si>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</si>
  <si>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</si>
  <si>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</si>
  <si>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</si>
  <si>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</si>
  <si>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</si>
  <si>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</si>
  <si>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</si>
  <si>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</si>
  <si>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</si>
  <si>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</si>
  <si>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</si>
  <si>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</si>
  <si>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</si>
  <si>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</si>
  <si>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</si>
  <si>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</si>
  <si>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</si>
  <si>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</si>
  <si>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</si>
  <si>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</si>
  <si>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</si>
  <si>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</si>
  <si>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</si>
  <si>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</si>
  <si>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</si>
  <si>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</si>
  <si>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</si>
  <si>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</si>
  <si>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</si>
  <si>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</si>
  <si>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</si>
  <si>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</si>
  <si>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</si>
  <si>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</si>
  <si>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</si>
  <si>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</si>
  <si>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</si>
  <si>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</si>
  <si>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</si>
  <si>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</si>
  <si>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</si>
  <si>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</si>
  <si>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</si>
  <si>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</si>
  <si>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</si>
  <si>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</si>
  <si>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</si>
  <si>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</si>
  <si>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</si>
  <si>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</si>
  <si>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</si>
  <si>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</si>
  <si>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</si>
  <si>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</si>
  <si>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</si>
  <si>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</si>
  <si>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</si>
  <si>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</si>
  <si>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</si>
  <si>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</si>
  <si>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</si>
  <si>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</si>
  <si>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</si>
  <si>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</si>
  <si>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</si>
  <si>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</si>
  <si>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</si>
  <si>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</si>
  <si>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</si>
  <si>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</si>
  <si>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</si>
  <si>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</si>
  <si>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</si>
  <si>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</si>
  <si>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</si>
  <si>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</si>
  <si>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</si>
  <si>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</si>
  <si>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</si>
  <si>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</si>
  <si>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</si>
  <si>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</si>
  <si>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</si>
  <si>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</si>
  <si>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</si>
  <si>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</si>
  <si>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</si>
  <si>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</si>
  <si>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</si>
  <si>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</si>
  <si>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</si>
  <si>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</si>
  <si>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</si>
  <si>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</si>
  <si>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</si>
  <si>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</si>
  <si>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</si>
  <si>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</si>
  <si>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</si>
  <si>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</si>
  <si>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</si>
  <si>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</si>
  <si>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</si>
  <si>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</si>
  <si>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</si>
  <si>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</si>
  <si>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</si>
  <si>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</si>
  <si>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</si>
  <si>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</si>
  <si>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</si>
  <si>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</si>
  <si>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</si>
  <si>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</si>
  <si>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</si>
  <si>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</si>
  <si>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</si>
  <si>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</si>
  <si>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</si>
  <si>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</si>
  <si>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</si>
  <si>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</si>
  <si>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</si>
  <si>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</si>
  <si>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</si>
  <si>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</si>
  <si>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</si>
  <si>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</si>
  <si>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</si>
  <si>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</si>
  <si>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</si>
  <si>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</si>
  <si>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</si>
  <si>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</si>
  <si>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</si>
  <si>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</si>
  <si>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</si>
  <si>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</si>
  <si>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</si>
  <si>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</si>
  <si>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</si>
  <si>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</si>
  <si>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</si>
  <si>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</si>
  <si>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</si>
  <si>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</si>
  <si>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</si>
  <si>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</si>
  <si>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</si>
  <si>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</si>
  <si>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</si>
  <si>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</si>
  <si>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</si>
  <si>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</si>
  <si>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</si>
  <si>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</si>
  <si>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</si>
  <si>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</si>
  <si>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</si>
  <si>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</si>
  <si>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</si>
  <si>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</si>
  <si>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</si>
  <si>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</si>
  <si>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</si>
  <si>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</si>
  <si>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</si>
  <si>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</si>
  <si>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</si>
  <si>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</si>
  <si>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</si>
  <si>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</si>
  <si>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</si>
  <si>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</si>
  <si>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</si>
  <si>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</si>
  <si>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</si>
  <si>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</si>
  <si>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</si>
  <si>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</si>
  <si>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</si>
  <si>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</si>
  <si>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</si>
  <si>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</si>
  <si>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</si>
  <si>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</si>
  <si>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</si>
  <si>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</si>
  <si>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</si>
  <si>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</si>
  <si>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</si>
  <si>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</si>
  <si>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</si>
  <si>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</si>
  <si>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</si>
  <si>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</si>
  <si>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</si>
  <si>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</si>
  <si>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</si>
  <si>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</si>
  <si>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</si>
  <si>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</si>
  <si>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</si>
  <si>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</si>
  <si>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</si>
  <si>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</si>
  <si>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</si>
  <si>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</si>
  <si>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</si>
  <si>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</si>
  <si>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</si>
  <si>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</si>
  <si>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</si>
  <si>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</si>
  <si>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</si>
  <si>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</si>
  <si>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</si>
  <si>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</si>
  <si>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</si>
  <si>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</si>
  <si>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</si>
  <si>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</si>
  <si>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</si>
  <si>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</si>
  <si>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</si>
  <si>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</si>
  <si>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</si>
  <si>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</si>
  <si>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</si>
  <si>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</si>
  <si>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</si>
  <si>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</si>
  <si>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</si>
  <si>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</si>
  <si>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</si>
  <si>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</si>
  <si>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</si>
  <si>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</si>
  <si>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</si>
  <si>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</si>
  <si>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</si>
  <si>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</si>
  <si>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</si>
  <si>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</si>
  <si>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</si>
  <si>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</si>
  <si>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</si>
  <si>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</si>
  <si>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</si>
  <si>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</si>
  <si>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</si>
  <si>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</si>
  <si>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</si>
  <si>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</si>
  <si>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</si>
  <si>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</si>
  <si>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</si>
  <si>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</si>
  <si>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</si>
  <si>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</si>
  <si>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</si>
  <si>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</si>
  <si>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</si>
  <si>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</si>
  <si>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</si>
  <si>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</si>
  <si>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</si>
  <si>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</si>
  <si>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</si>
  <si>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</si>
  <si>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</si>
  <si>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</si>
  <si>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</si>
  <si>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</si>
  <si>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</si>
  <si>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</si>
  <si>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</si>
  <si>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</si>
  <si>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</si>
  <si>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</si>
  <si>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</si>
  <si>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</si>
  <si>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</si>
  <si>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</si>
  <si>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</si>
  <si>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</si>
  <si>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</si>
  <si>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</si>
  <si>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</si>
  <si>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</si>
  <si>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</si>
  <si>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</si>
  <si>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</si>
  <si>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</si>
  <si>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</si>
  <si>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</si>
  <si>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</si>
  <si>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</si>
  <si>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</si>
  <si>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</si>
  <si>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</si>
  <si>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</si>
  <si>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</si>
  <si>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</si>
  <si>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</si>
  <si>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</si>
  <si>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</si>
  <si>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</si>
  <si>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</si>
  <si>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</si>
  <si>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</si>
  <si>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</si>
  <si>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</si>
  <si>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</si>
  <si>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</si>
  <si>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</si>
  <si>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</si>
  <si>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</si>
  <si>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</si>
  <si>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</si>
  <si>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</si>
  <si>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</si>
  <si>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</si>
  <si>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</si>
  <si>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</si>
  <si>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</si>
  <si>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</si>
  <si>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</si>
  <si>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</si>
  <si>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</si>
  <si>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</si>
  <si>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</si>
  <si>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</si>
  <si>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</si>
  <si>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</si>
  <si>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</si>
  <si>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</si>
  <si>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</si>
  <si>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</si>
  <si>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</si>
  <si>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</si>
  <si>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</si>
  <si>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</si>
  <si>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</si>
  <si>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</si>
  <si>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</si>
  <si>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</si>
  <si>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</si>
  <si>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</si>
  <si>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</si>
  <si>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</si>
  <si>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</si>
  <si>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</si>
  <si>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</si>
  <si>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</si>
  <si>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</si>
  <si>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</si>
  <si>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</si>
  <si>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</si>
  <si>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</si>
  <si>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</si>
  <si>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</si>
  <si>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</si>
  <si>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</si>
  <si>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</si>
  <si>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</si>
  <si>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</si>
  <si>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</si>
  <si>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</si>
  <si>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</si>
  <si>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</si>
  <si>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</si>
  <si>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</si>
  <si>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</si>
  <si>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</si>
  <si>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</si>
  <si>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</si>
  <si>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</si>
  <si>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</si>
  <si>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</si>
  <si>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</si>
  <si>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</si>
  <si>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</si>
  <si>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</si>
  <si>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</si>
  <si>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</si>
  <si>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</si>
  <si>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</si>
  <si>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</si>
  <si>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</si>
  <si>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</si>
  <si>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</si>
  <si>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</si>
  <si>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</si>
  <si>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</si>
  <si>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</si>
  <si>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</si>
  <si>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</si>
  <si>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</si>
  <si>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</si>
  <si>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</si>
  <si>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</si>
  <si>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</si>
  <si>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</si>
  <si>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</si>
  <si>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</si>
  <si>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</si>
  <si>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</si>
  <si>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</si>
  <si>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</si>
  <si>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</si>
  <si>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</si>
  <si>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</si>
  <si>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</si>
  <si>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</si>
  <si>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</si>
  <si>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</si>
  <si>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</si>
  <si>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</si>
  <si>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</si>
  <si>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</si>
  <si>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</si>
  <si>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</si>
  <si>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</si>
  <si>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</si>
  <si>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</si>
  <si>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</si>
  <si>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</si>
  <si>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</si>
  <si>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</si>
  <si>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</si>
  <si>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</si>
  <si>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</si>
  <si>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</si>
  <si>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</si>
  <si>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</si>
  <si>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</si>
  <si>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</si>
  <si>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</si>
  <si>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</si>
  <si>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</si>
  <si>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</si>
  <si>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</si>
  <si>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</si>
  <si>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</si>
  <si>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</si>
  <si>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</si>
  <si>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</si>
  <si>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</si>
  <si>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</si>
  <si>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</si>
  <si>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</si>
  <si>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</si>
  <si>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</si>
  <si>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</si>
  <si>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</si>
  <si>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</si>
  <si>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</si>
  <si>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</si>
  <si>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</si>
  <si>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</si>
  <si>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</si>
  <si>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</si>
  <si>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</si>
  <si>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</si>
  <si>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</si>
  <si>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</si>
  <si>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</si>
  <si>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</si>
  <si>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</si>
  <si>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</si>
  <si>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</si>
  <si>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</si>
  <si>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</si>
  <si>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</si>
  <si>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</si>
  <si>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</si>
  <si>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</si>
  <si>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</si>
  <si>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</si>
  <si>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</si>
  <si>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</si>
  <si>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</si>
  <si>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</si>
  <si>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</si>
  <si>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</si>
  <si>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</si>
  <si>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</si>
  <si>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</si>
  <si>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</si>
  <si>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</si>
  <si>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</si>
  <si>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</si>
  <si>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</si>
  <si>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</si>
  <si>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</si>
  <si>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</si>
  <si>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</si>
  <si>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</si>
  <si>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</si>
  <si>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</si>
  <si>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</si>
  <si>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</si>
  <si>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</si>
  <si>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</si>
  <si>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</si>
  <si>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</si>
  <si>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</si>
  <si>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</si>
  <si>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</si>
  <si>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</si>
  <si>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</si>
  <si>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</si>
  <si>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</si>
  <si>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</si>
  <si>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</si>
  <si>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</si>
  <si>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</si>
  <si>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</si>
  <si>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</si>
  <si>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</si>
  <si>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</si>
  <si>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</si>
  <si>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</si>
  <si>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</si>
  <si>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</si>
  <si>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</si>
  <si>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</si>
  <si>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</si>
  <si>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</si>
  <si>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</si>
  <si>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</si>
  <si>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</si>
  <si>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</si>
  <si>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</si>
  <si>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</si>
  <si>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</si>
  <si>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</si>
  <si>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</si>
  <si>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</si>
  <si>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</si>
  <si>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</si>
  <si>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</si>
  <si>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</si>
  <si>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</si>
  <si>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</si>
  <si>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</si>
  <si>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</si>
  <si>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</si>
  <si>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</si>
  <si>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</si>
  <si>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</si>
  <si>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</si>
  <si>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</si>
  <si>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</si>
  <si>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</si>
  <si>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</si>
  <si>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</si>
  <si>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</si>
  <si>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</si>
  <si>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</si>
  <si>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</si>
  <si>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</si>
  <si>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</si>
  <si>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</si>
  <si>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</si>
  <si>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</si>
  <si>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</si>
  <si>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</si>
  <si>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</si>
  <si>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</si>
  <si>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</si>
  <si>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</si>
  <si>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</si>
  <si>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</si>
  <si>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</si>
  <si>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</si>
  <si>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</si>
  <si>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</si>
  <si>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</si>
  <si>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</si>
  <si>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</si>
  <si>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</si>
  <si>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</si>
  <si>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</si>
  <si>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</si>
  <si>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</si>
  <si>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</si>
  <si>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</si>
  <si>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</si>
  <si>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</si>
  <si>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</si>
  <si>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</si>
  <si>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</si>
  <si>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</si>
  <si>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</si>
  <si>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</si>
  <si>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</si>
  <si>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</si>
  <si>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</si>
  <si>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</si>
  <si>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</si>
  <si>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</si>
  <si>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</si>
  <si>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</si>
  <si>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</si>
  <si>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</si>
  <si>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</si>
  <si>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</si>
  <si>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</si>
  <si>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</si>
  <si>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</si>
  <si>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</si>
  <si>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</si>
  <si>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</si>
  <si>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</si>
  <si>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</si>
  <si>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</si>
  <si>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</si>
  <si>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</si>
  <si>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</si>
  <si>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</si>
  <si>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</si>
  <si>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</si>
  <si>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</si>
  <si>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</si>
  <si>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</si>
  <si>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</si>
  <si>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</si>
  <si>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</si>
  <si>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</si>
  <si>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</si>
  <si>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</si>
  <si>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</si>
  <si>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</si>
  <si>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</si>
  <si>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</si>
  <si>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</si>
  <si>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</si>
  <si>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</si>
  <si>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</si>
  <si>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</si>
  <si>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</si>
  <si>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</si>
  <si>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</si>
  <si>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</si>
  <si>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</si>
  <si>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</si>
  <si>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</si>
  <si>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</si>
  <si>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</si>
  <si>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</si>
  <si>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</si>
  <si>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</si>
  <si>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</si>
  <si>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</si>
  <si>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</si>
  <si>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</si>
  <si>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</si>
  <si>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</si>
  <si>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</si>
  <si>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</si>
  <si>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</si>
  <si>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</si>
  <si>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</si>
  <si>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</si>
  <si>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</si>
  <si>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</si>
  <si>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</si>
  <si>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</si>
  <si>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</si>
  <si>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</si>
  <si>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</si>
  <si>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</si>
  <si>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</si>
  <si>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</si>
  <si>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</si>
  <si>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</si>
  <si>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</si>
  <si>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</si>
  <si>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</si>
  <si>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</si>
  <si>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</si>
  <si>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</si>
  <si>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</si>
  <si>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</si>
  <si>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</si>
  <si>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</si>
  <si>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</si>
  <si>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</si>
  <si>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</si>
  <si>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</si>
  <si>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</si>
  <si>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</si>
  <si>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</si>
  <si>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</si>
  <si>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</si>
  <si>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</si>
  <si>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</si>
  <si>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</si>
  <si>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</si>
  <si>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</si>
  <si>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</si>
  <si>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</si>
  <si>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</si>
  <si>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</si>
  <si>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</si>
  <si>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</si>
  <si>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</si>
  <si>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</si>
  <si>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</si>
  <si>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</si>
  <si>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</si>
  <si>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</si>
  <si>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</si>
  <si>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</si>
  <si>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</si>
  <si>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</si>
  <si>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</si>
  <si>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</si>
  <si>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</si>
  <si>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</si>
  <si>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</si>
  <si>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</si>
  <si>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</si>
  <si>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</si>
  <si>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</si>
  <si>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</si>
  <si>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</si>
  <si>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</si>
  <si>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</si>
  <si>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</si>
  <si>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</si>
  <si>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</si>
  <si>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</si>
  <si>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</si>
  <si>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</si>
  <si>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</si>
  <si>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</si>
  <si>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</si>
  <si>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</si>
  <si>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</si>
  <si>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</si>
  <si>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</si>
  <si>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</si>
  <si>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</si>
  <si>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</si>
  <si>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</si>
  <si>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</si>
  <si>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</si>
  <si>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</si>
  <si>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</si>
  <si>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</si>
  <si>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</si>
  <si>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</si>
  <si>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</si>
  <si>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</si>
  <si>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</si>
  <si>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</si>
  <si>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</si>
  <si>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</si>
  <si>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</si>
  <si>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</si>
  <si>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</si>
  <si>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</si>
  <si>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</si>
  <si>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</si>
  <si>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</si>
  <si>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</si>
  <si>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</si>
  <si>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</si>
  <si>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</si>
  <si>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</si>
  <si>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</si>
  <si>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</si>
  <si>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</si>
  <si>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</si>
  <si>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</si>
  <si>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</si>
  <si>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</si>
  <si>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</si>
  <si>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</si>
  <si>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</si>
  <si>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</si>
  <si>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</si>
  <si>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</si>
  <si>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</si>
  <si>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</si>
  <si>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</si>
  <si>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</si>
  <si>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</si>
  <si>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</si>
  <si>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</si>
  <si>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</si>
  <si>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</si>
  <si>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</si>
  <si>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</si>
  <si>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</si>
  <si>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</si>
  <si>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</si>
  <si>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</si>
  <si>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</si>
  <si>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</si>
  <si>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</si>
  <si>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</si>
  <si>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</si>
  <si>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</si>
  <si>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</si>
  <si>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</si>
  <si>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</si>
  <si>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</si>
  <si>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</si>
  <si>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</si>
  <si>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</si>
  <si>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</si>
  <si>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</si>
  <si>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</si>
  <si>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</si>
  <si>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</si>
  <si>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</si>
  <si>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</si>
  <si>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</si>
  <si>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</si>
  <si>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</si>
  <si>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</si>
  <si>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</si>
  <si>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</si>
  <si>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</si>
  <si>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</si>
  <si>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</si>
  <si>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</si>
  <si>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</si>
  <si>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</si>
  <si>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</si>
  <si>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</si>
  <si>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</si>
  <si>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</si>
  <si>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</si>
  <si>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</si>
  <si>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</si>
  <si>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</si>
  <si>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</si>
  <si>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</si>
  <si>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</si>
  <si>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</si>
  <si>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</si>
  <si>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</si>
  <si>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</si>
  <si>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</si>
  <si>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</si>
  <si>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</si>
  <si>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</si>
  <si>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</si>
  <si>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</si>
  <si>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</si>
  <si>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</si>
  <si>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</si>
  <si>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</si>
  <si>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</si>
  <si>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</si>
  <si>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</si>
  <si>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</si>
  <si>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</si>
  <si>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</si>
  <si>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</si>
  <si>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</si>
  <si>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</si>
  <si>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</si>
  <si>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</si>
  <si>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</si>
  <si>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</si>
  <si>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</si>
  <si>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</si>
  <si>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</si>
  <si>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</si>
  <si>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</si>
  <si>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</si>
  <si>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</si>
  <si>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</si>
  <si>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</si>
  <si>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</si>
  <si>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</si>
  <si>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</si>
  <si>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</si>
  <si>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</si>
  <si>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</si>
  <si>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</si>
  <si>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</si>
  <si>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</si>
  <si>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</si>
  <si>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</si>
  <si>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</si>
  <si>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</si>
  <si>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</si>
  <si>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</si>
  <si>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</si>
  <si>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</si>
  <si>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</si>
  <si>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</si>
  <si>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</si>
  <si>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</si>
  <si>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</si>
  <si>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</si>
  <si>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</si>
  <si>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</si>
  <si>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</si>
  <si>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</si>
  <si>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</si>
  <si>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</si>
  <si>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</si>
  <si>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</si>
  <si>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</si>
  <si>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</si>
  <si>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</si>
  <si>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</si>
  <si>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</si>
  <si>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</si>
  <si>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</si>
  <si>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</si>
  <si>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</si>
  <si>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</si>
  <si>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</si>
  <si>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</si>
  <si>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</si>
  <si>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</si>
  <si>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</si>
  <si>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</si>
  <si>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</si>
  <si>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</si>
  <si>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</si>
  <si>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</si>
  <si>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</si>
  <si>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</si>
  <si>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</si>
  <si>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</si>
  <si>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</si>
  <si>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</si>
  <si>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</si>
  <si>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</si>
  <si>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</si>
  <si>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</si>
  <si>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</si>
  <si>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</si>
  <si>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</si>
  <si>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</si>
  <si>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</si>
  <si>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</si>
  <si>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</si>
  <si>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</si>
  <si>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</si>
  <si>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</si>
  <si>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</si>
  <si>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</si>
  <si>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</si>
  <si>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</si>
  <si>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</si>
  <si>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</si>
  <si>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</si>
  <si>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</si>
  <si>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</si>
  <si>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</si>
  <si>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</si>
  <si>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</si>
  <si>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</si>
  <si>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</si>
  <si>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</si>
  <si>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</si>
  <si>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</si>
  <si>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</si>
  <si>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</si>
  <si>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</si>
  <si>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</si>
  <si>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</si>
  <si>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</si>
  <si>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</si>
  <si>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</si>
  <si>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</si>
  <si>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</si>
  <si>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</si>
  <si>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</si>
  <si>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</si>
  <si>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</si>
  <si>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</si>
  <si>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</si>
  <si>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</si>
  <si>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</si>
  <si>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</si>
  <si>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</si>
  <si>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</si>
  <si>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</si>
  <si>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</si>
  <si>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</si>
  <si>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</si>
  <si>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</si>
  <si>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</si>
  <si>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</si>
  <si>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</si>
  <si>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</si>
  <si>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</si>
  <si>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</si>
  <si>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</si>
  <si>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</si>
  <si>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</si>
  <si>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</si>
  <si>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</si>
  <si>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</si>
  <si>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</si>
  <si>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</si>
  <si>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</si>
  <si>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</si>
  <si>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</si>
  <si>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</si>
  <si>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</si>
  <si>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</si>
  <si>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</si>
  <si>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</si>
  <si>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</si>
  <si>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</si>
  <si>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</si>
  <si>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</si>
  <si>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</si>
  <si>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</si>
  <si>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</si>
  <si>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</si>
  <si>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</si>
  <si>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</si>
  <si>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</si>
  <si>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</si>
  <si>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</si>
  <si>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</si>
  <si>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</si>
  <si>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</si>
  <si>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</si>
  <si>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</si>
  <si>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</si>
  <si>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</si>
  <si>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</si>
  <si>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</si>
  <si>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</si>
  <si>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</si>
  <si>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</si>
  <si>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</si>
  <si>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</si>
  <si>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</si>
  <si>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</si>
  <si>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</si>
  <si>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</si>
  <si>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</si>
  <si>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</si>
  <si>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</si>
  <si>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</si>
  <si>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</si>
  <si>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</si>
  <si>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</si>
  <si>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</si>
  <si>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</si>
  <si>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</si>
  <si>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</si>
  <si>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</si>
  <si>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</si>
  <si>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</si>
  <si>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</si>
  <si>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</si>
  <si>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</si>
  <si>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</si>
  <si>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</si>
  <si>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</si>
  <si>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</si>
  <si>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</si>
  <si>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</si>
  <si>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</si>
  <si>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</si>
  <si>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</si>
  <si>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</si>
  <si>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</si>
  <si>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</si>
  <si>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</si>
  <si>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</si>
  <si>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</si>
  <si>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</si>
  <si>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</si>
  <si>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</si>
  <si>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</si>
  <si>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</si>
  <si>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</si>
  <si>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</si>
  <si>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</si>
  <si>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</si>
  <si>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</si>
  <si>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</si>
  <si>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</si>
  <si>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</si>
  <si>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</si>
  <si>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</si>
  <si>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</si>
  <si>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</si>
  <si>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</si>
  <si>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</si>
  <si>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</si>
  <si>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</si>
  <si>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</si>
  <si>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</si>
  <si>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</si>
  <si>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</si>
  <si>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</si>
  <si>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</si>
  <si>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</si>
  <si>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</si>
  <si>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</si>
  <si>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</si>
  <si>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</si>
  <si>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</si>
  <si>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</si>
  <si>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</si>
  <si>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</si>
  <si>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</si>
  <si>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</si>
  <si>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</si>
  <si>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</si>
  <si>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</si>
  <si>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</si>
  <si>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</si>
  <si>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</si>
  <si>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</si>
  <si>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</si>
  <si>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</si>
  <si>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</si>
  <si>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</si>
  <si>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</si>
  <si>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</si>
  <si>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</si>
  <si>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</si>
  <si>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</si>
  <si>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</si>
  <si>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</si>
  <si>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</si>
  <si>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</si>
  <si>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</si>
  <si>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</si>
  <si>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</si>
  <si>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</si>
  <si>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</si>
  <si>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</si>
  <si>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</si>
  <si>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</si>
  <si>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</si>
  <si>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</si>
  <si>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</si>
  <si>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</si>
  <si>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</si>
  <si>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</si>
  <si>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</si>
  <si>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</si>
  <si>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</si>
  <si>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</si>
  <si>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</si>
  <si>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</si>
  <si>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</si>
  <si>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</si>
  <si>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</si>
  <si>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</si>
  <si>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</si>
  <si>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</si>
  <si>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</si>
  <si>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</si>
  <si>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</si>
  <si>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</si>
  <si>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</si>
  <si>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</si>
  <si>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</si>
  <si>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</si>
  <si>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</si>
  <si>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</si>
  <si>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</si>
  <si>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</si>
  <si>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</si>
  <si>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</si>
  <si>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</si>
  <si>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</si>
  <si>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</si>
  <si>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</si>
  <si>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</si>
  <si>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</si>
  <si>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</si>
  <si>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</si>
  <si>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</si>
  <si>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</si>
  <si>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</si>
  <si>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</si>
  <si>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</si>
  <si>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</si>
  <si>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</si>
  <si>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</si>
  <si>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</si>
  <si>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</si>
  <si>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</si>
  <si>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</si>
  <si>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</si>
  <si>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</si>
  <si>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</si>
  <si>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</si>
  <si>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</si>
  <si>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</si>
  <si>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</si>
  <si>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</si>
  <si>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</si>
  <si>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</si>
  <si>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</si>
  <si>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</si>
  <si>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</si>
  <si>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</si>
  <si>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</si>
  <si>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</si>
  <si>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</si>
  <si>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</si>
  <si>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</si>
  <si>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</si>
  <si>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</si>
  <si>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</si>
  <si>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</si>
  <si>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</si>
  <si>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</si>
  <si>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</si>
  <si>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</si>
  <si>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</si>
  <si>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</si>
  <si>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</si>
  <si>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</si>
  <si>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</si>
  <si>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</si>
  <si>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</si>
  <si>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</si>
  <si>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</si>
  <si>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</si>
  <si>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</si>
  <si>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</si>
  <si>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</si>
  <si>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</si>
  <si>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</si>
  <si>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</si>
  <si>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</si>
  <si>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</si>
  <si>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</si>
  <si>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</si>
  <si>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</si>
  <si>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</si>
  <si>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</si>
  <si>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</si>
  <si>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</si>
  <si>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</si>
  <si>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</si>
  <si>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</si>
  <si>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</si>
  <si>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</si>
  <si>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</si>
  <si>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</si>
  <si>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</si>
  <si>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</si>
  <si>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</si>
  <si>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</si>
  <si>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</si>
  <si>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</si>
  <si>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</si>
  <si>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</si>
  <si>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</si>
  <si>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</si>
  <si>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</si>
  <si>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</si>
  <si>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</si>
  <si>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</si>
  <si>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</si>
  <si>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</si>
  <si>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</si>
  <si>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</si>
  <si>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</si>
  <si>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</si>
  <si>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</si>
  <si>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</si>
  <si>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</si>
  <si>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</si>
  <si>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</si>
  <si>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</si>
  <si>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</si>
  <si>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</si>
  <si>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</si>
  <si>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</si>
  <si>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</si>
  <si>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</si>
  <si>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</si>
  <si>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</si>
  <si>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</si>
  <si>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</si>
  <si>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</si>
  <si>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</si>
  <si>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</si>
  <si>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</si>
  <si>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</si>
  <si>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</si>
  <si>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</si>
  <si>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</si>
  <si>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</si>
  <si>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</si>
  <si>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</si>
  <si>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</si>
  <si>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</si>
  <si>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</si>
  <si>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</si>
  <si>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</si>
  <si>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</si>
  <si>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</si>
  <si>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</si>
  <si>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</si>
  <si>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</si>
  <si>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</si>
  <si>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</si>
  <si>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</si>
  <si>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</si>
  <si>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</si>
  <si>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</si>
  <si>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</si>
  <si>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</si>
  <si>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</si>
  <si>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</si>
  <si>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</si>
  <si>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</si>
  <si>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</si>
  <si>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</si>
  <si>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</si>
  <si>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</si>
  <si>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</si>
  <si>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</si>
  <si>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</si>
  <si>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</si>
  <si>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</si>
  <si>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</si>
  <si>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</si>
  <si>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</si>
  <si>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</si>
  <si>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</si>
  <si>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</si>
  <si>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</si>
  <si>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</si>
  <si>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</si>
  <si>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</si>
  <si>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</si>
  <si>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</si>
  <si>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</si>
  <si>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</si>
  <si>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</si>
  <si>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</si>
  <si>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</si>
  <si>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</si>
  <si>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</si>
  <si>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</si>
  <si>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</si>
  <si>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</si>
  <si>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</si>
  <si>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</si>
  <si>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</si>
  <si>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</si>
  <si>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</si>
  <si>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</si>
  <si>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</si>
  <si>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</si>
  <si>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</si>
  <si>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</si>
  <si>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</si>
  <si>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</si>
  <si>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</si>
  <si>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</si>
  <si>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</si>
  <si>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</si>
  <si>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</si>
  <si>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</si>
  <si>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</si>
  <si>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</si>
  <si>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</si>
  <si>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</si>
  <si>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</si>
  <si>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</si>
  <si>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</si>
  <si>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</si>
  <si>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</si>
  <si>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</si>
  <si>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</si>
  <si>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</si>
  <si>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</si>
  <si>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</si>
  <si>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</si>
  <si>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</si>
  <si>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</si>
  <si>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</si>
  <si>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</si>
  <si>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</si>
  <si>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</si>
  <si>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</si>
  <si>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</si>
  <si>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</si>
  <si>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</si>
  <si>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</si>
  <si>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</si>
  <si>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</si>
  <si>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</si>
  <si>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</si>
  <si>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</si>
  <si>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</si>
  <si>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</si>
  <si>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</si>
  <si>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</si>
  <si>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</si>
  <si>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</si>
  <si>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</si>
  <si>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</si>
  <si>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</si>
  <si>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</si>
  <si>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</si>
  <si>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</si>
  <si>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</si>
  <si>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</si>
  <si>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</si>
  <si>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</si>
  <si>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</si>
  <si>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</si>
  <si>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</si>
  <si>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</si>
  <si>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</si>
  <si>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</si>
  <si>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</si>
  <si>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</si>
  <si>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</si>
  <si>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</si>
  <si>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</si>
  <si>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</si>
  <si>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</si>
  <si>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</si>
  <si>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</si>
  <si>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</si>
  <si>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</si>
  <si>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</si>
  <si>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</si>
  <si>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</si>
  <si>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</si>
  <si>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</si>
  <si>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</si>
  <si>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</si>
  <si>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</si>
  <si>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</si>
  <si>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</si>
  <si>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</si>
  <si>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</si>
  <si>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</si>
  <si>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</si>
  <si>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</si>
  <si>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</si>
  <si>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</si>
  <si>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</si>
  <si>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</si>
  <si>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</si>
  <si>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</si>
  <si>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</si>
  <si>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</si>
  <si>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</si>
  <si>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</si>
  <si>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</si>
  <si>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</si>
  <si>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</si>
  <si>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</si>
  <si>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</si>
  <si>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</si>
  <si>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</si>
  <si>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</si>
  <si>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</si>
  <si>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</si>
  <si>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</si>
  <si>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</si>
  <si>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</si>
  <si>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</si>
  <si>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</si>
  <si>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</si>
  <si>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</si>
  <si>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</si>
  <si>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</si>
  <si>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</si>
  <si>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</si>
  <si>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</si>
  <si>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</si>
  <si>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</si>
  <si>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</si>
  <si>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</si>
  <si>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</si>
  <si>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</si>
  <si>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</si>
  <si>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</si>
  <si>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</si>
  <si>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</si>
  <si>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</si>
  <si>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</si>
  <si>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</si>
  <si>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</si>
  <si>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</si>
  <si>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</si>
  <si>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</si>
  <si>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</si>
  <si>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</si>
  <si>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</si>
  <si>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</si>
  <si>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</si>
  <si>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</si>
  <si>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</si>
  <si>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</si>
  <si>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</si>
  <si>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</si>
  <si>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</si>
  <si>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</si>
  <si>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</si>
  <si>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</si>
  <si>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</si>
  <si>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</si>
  <si>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</si>
  <si>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</si>
  <si>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</si>
  <si>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</si>
  <si>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</si>
  <si>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</si>
  <si>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</si>
  <si>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</si>
  <si>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</si>
  <si>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</si>
  <si>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</si>
  <si>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</si>
  <si>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</si>
  <si>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</si>
  <si>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</si>
  <si>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</si>
  <si>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</si>
  <si>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</si>
  <si>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</si>
  <si>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</si>
  <si>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</si>
  <si>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</si>
  <si>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</si>
  <si>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</si>
  <si>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</si>
  <si>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</si>
  <si>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</si>
  <si>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</si>
  <si>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</si>
  <si>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</si>
  <si>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</si>
  <si>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</si>
  <si>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</si>
  <si>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</si>
  <si>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</si>
  <si>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</si>
  <si>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</si>
  <si>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</si>
  <si>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</si>
  <si>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</si>
  <si>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</si>
  <si>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</si>
  <si>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</si>
  <si>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</si>
  <si>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</si>
  <si>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</si>
  <si>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</si>
  <si>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</si>
  <si>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</si>
  <si>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</si>
  <si>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</si>
  <si>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</si>
  <si>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</si>
  <si>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</si>
  <si>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</si>
  <si>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</si>
  <si>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</si>
  <si>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</si>
  <si>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</si>
  <si>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</si>
  <si>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</si>
  <si>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</si>
  <si>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</si>
  <si>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</si>
  <si>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</si>
  <si>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</si>
  <si>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</si>
  <si>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</si>
  <si>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</si>
  <si>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</si>
  <si>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</si>
  <si>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</si>
  <si>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</si>
  <si>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</si>
  <si>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</si>
  <si>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</si>
  <si>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</si>
  <si>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</si>
  <si>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</si>
  <si>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</si>
  <si>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</si>
  <si>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</si>
  <si>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</si>
  <si>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</si>
  <si>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</si>
  <si>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</si>
  <si>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</si>
  <si>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</si>
  <si>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</si>
  <si>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</si>
  <si>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</si>
  <si>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</si>
  <si>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</si>
  <si>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</si>
  <si>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</si>
  <si>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</si>
  <si>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</si>
  <si>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</si>
  <si>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</si>
  <si>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</si>
  <si>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</si>
  <si>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</si>
  <si>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</si>
  <si>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</si>
  <si>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</si>
  <si>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</si>
  <si>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</si>
  <si>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</si>
  <si>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</si>
  <si>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</si>
  <si>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</si>
  <si>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</si>
  <si>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</si>
  <si>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</si>
  <si>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</si>
  <si>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</si>
  <si>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</si>
  <si>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</si>
  <si>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</si>
  <si>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</si>
  <si>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</si>
  <si>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</si>
  <si>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</si>
  <si>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</si>
  <si>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</si>
  <si>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</si>
  <si>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</si>
  <si>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</si>
  <si>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</si>
  <si>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</si>
  <si>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</si>
  <si>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</si>
  <si>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</si>
  <si>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</si>
  <si>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</si>
  <si>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</si>
  <si>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</si>
  <si>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</si>
  <si>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</si>
  <si>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</si>
  <si>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</si>
  <si>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</si>
  <si>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</si>
  <si>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</si>
  <si>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</si>
  <si>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</si>
  <si>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</si>
  <si>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</si>
  <si>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</si>
  <si>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</si>
  <si>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</si>
  <si>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</si>
  <si>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</si>
  <si>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</si>
  <si>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</si>
  <si>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</si>
  <si>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</si>
  <si>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</si>
  <si>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</si>
  <si>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</si>
  <si>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</si>
  <si>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</si>
  <si>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</si>
  <si>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</si>
  <si>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</si>
  <si>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</si>
  <si>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</si>
  <si>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</si>
  <si>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</si>
  <si>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</si>
  <si>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</si>
  <si>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</si>
  <si>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</si>
  <si>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</si>
  <si>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</si>
  <si>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</si>
  <si>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</si>
  <si>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</si>
  <si>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</si>
  <si>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</si>
  <si>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</si>
  <si>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</si>
  <si>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</si>
  <si>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</si>
  <si>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</si>
  <si>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</si>
  <si>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</si>
  <si>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</si>
  <si>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</si>
  <si>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</si>
  <si>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</si>
  <si>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</si>
  <si>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</si>
  <si>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</si>
  <si>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</si>
  <si>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</si>
  <si>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</si>
  <si>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</si>
  <si>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</si>
  <si>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</si>
  <si>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</si>
  <si>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</si>
  <si>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</si>
  <si>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</si>
  <si>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</si>
  <si>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</si>
  <si>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</si>
  <si>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</si>
  <si>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</si>
  <si>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</si>
  <si>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</si>
  <si>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</si>
  <si>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</si>
  <si>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</si>
  <si>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</si>
  <si>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</si>
  <si>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</si>
  <si>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</si>
  <si>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</si>
  <si>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</si>
  <si>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</si>
  <si>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</si>
  <si>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</si>
  <si>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</si>
  <si>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</si>
  <si>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</si>
  <si>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</si>
  <si>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</si>
  <si>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</si>
  <si>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</si>
  <si>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</si>
  <si>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</si>
  <si>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</si>
  <si>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</si>
  <si>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</si>
  <si>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</si>
  <si>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</si>
  <si>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</si>
  <si>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</si>
  <si>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</si>
  <si>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</si>
  <si>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</si>
  <si>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</si>
  <si>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</si>
  <si>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</si>
  <si>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</si>
  <si>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</si>
  <si>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</si>
  <si>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</si>
  <si>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</si>
  <si>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</si>
  <si>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</si>
  <si>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</si>
  <si>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</si>
  <si>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</si>
  <si>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</si>
  <si>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</si>
  <si>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</si>
  <si>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</si>
  <si>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</si>
  <si>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</si>
  <si>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</si>
  <si>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</si>
  <si>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</si>
  <si>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</si>
  <si>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</si>
  <si>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</si>
  <si>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</si>
  <si>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</si>
  <si>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</si>
  <si>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</si>
  <si>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</si>
  <si>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</si>
  <si>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</si>
  <si>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</si>
  <si>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</si>
  <si>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</si>
  <si>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</si>
  <si>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</si>
  <si>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</si>
  <si>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</si>
  <si>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</si>
  <si>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</si>
  <si>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</si>
  <si>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</si>
  <si>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</si>
  <si>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</si>
  <si>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</si>
  <si>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</si>
  <si>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</si>
  <si>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</si>
  <si>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</si>
  <si>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</si>
  <si>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</si>
  <si>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</si>
  <si>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</si>
  <si>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</si>
  <si>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</si>
  <si>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</si>
  <si>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</si>
  <si>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</si>
  <si>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</si>
  <si>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</si>
  <si>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</si>
  <si>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</si>
  <si>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</si>
  <si>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</si>
  <si>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</si>
  <si>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</si>
  <si>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</si>
  <si>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</si>
  <si>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</si>
  <si>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</si>
  <si>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</si>
  <si>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</si>
  <si>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</si>
  <si>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</si>
  <si>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</si>
  <si>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</si>
  <si>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</si>
  <si>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</si>
  <si>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</si>
  <si>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</si>
  <si>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</si>
  <si>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</si>
  <si>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</si>
  <si>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</si>
  <si>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</si>
  <si>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</si>
  <si>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</si>
  <si>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</si>
  <si>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</si>
  <si>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</si>
  <si>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</si>
  <si>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</si>
  <si>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</si>
  <si>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</si>
  <si>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</si>
  <si>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</si>
  <si>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</si>
  <si>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</si>
  <si>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</si>
  <si>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</si>
  <si>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</si>
  <si>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</si>
  <si>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</si>
  <si>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</si>
  <si>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</si>
  <si>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</si>
  <si>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</si>
  <si>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</si>
  <si>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</si>
  <si>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</si>
  <si>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</si>
  <si>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</si>
  <si>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</si>
  <si>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</si>
  <si>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</si>
  <si>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</si>
  <si>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</si>
  <si>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</si>
  <si>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</si>
  <si>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</si>
  <si>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</si>
  <si>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</si>
  <si>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</si>
  <si>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</si>
  <si>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</si>
  <si>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</si>
  <si>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</si>
  <si>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</si>
  <si>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</si>
  <si>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</si>
  <si>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</si>
  <si>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</si>
  <si>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</si>
  <si>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</si>
  <si>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</si>
  <si>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</si>
  <si>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</si>
  <si>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</si>
  <si>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</si>
  <si>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</si>
  <si>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</si>
  <si>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</si>
  <si>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</si>
  <si>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</si>
  <si>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</si>
  <si>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</si>
  <si>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</si>
  <si>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</si>
  <si>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</si>
  <si>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</si>
  <si>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</si>
  <si>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</si>
  <si>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</si>
  <si>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</si>
  <si>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</si>
  <si>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</si>
  <si>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</si>
  <si>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</si>
  <si>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</si>
  <si>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</si>
  <si>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</si>
  <si>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</si>
  <si>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</si>
  <si>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</si>
  <si>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</si>
  <si>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</si>
  <si>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</si>
  <si>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</si>
  <si>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</si>
  <si>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</si>
  <si>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</si>
  <si>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</si>
  <si>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</si>
  <si>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</si>
  <si>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</si>
  <si>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</si>
  <si>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</si>
  <si>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</si>
  <si>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</si>
  <si>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</si>
  <si>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</si>
  <si>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</si>
  <si>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</si>
  <si>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</si>
  <si>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</si>
  <si>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</si>
  <si>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</si>
  <si>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</si>
  <si>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</si>
  <si>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</si>
  <si>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</si>
  <si>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</si>
  <si>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</si>
  <si>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</si>
  <si>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</si>
  <si>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</si>
  <si>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</si>
  <si>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</si>
  <si>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</si>
  <si>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</si>
  <si>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</si>
  <si>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</si>
  <si>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</si>
  <si>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</si>
  <si>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</si>
  <si>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</si>
  <si>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</si>
  <si>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</si>
  <si>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</si>
  <si>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</si>
  <si>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</si>
  <si>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</si>
  <si>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</si>
  <si>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</si>
  <si>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</si>
  <si>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</si>
  <si>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</si>
  <si>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</si>
  <si>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</si>
  <si>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</si>
  <si>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</si>
  <si>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</si>
  <si>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</si>
  <si>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</si>
  <si>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</si>
  <si>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</si>
  <si>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</si>
  <si>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</si>
  <si>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</si>
  <si>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</si>
  <si>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</si>
  <si>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</si>
  <si>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</si>
  <si>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</si>
  <si>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</si>
  <si>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</si>
  <si>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</si>
  <si>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</si>
  <si>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</si>
  <si>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</si>
  <si>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</si>
  <si>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</si>
  <si>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</si>
  <si>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</si>
  <si>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</si>
  <si>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</si>
  <si>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</si>
  <si>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</si>
  <si>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</si>
  <si>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</si>
  <si>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</si>
  <si>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</si>
  <si>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</si>
  <si>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</si>
  <si>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</si>
  <si>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</si>
  <si>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</si>
  <si>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</si>
  <si>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</si>
  <si>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</si>
  <si>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</si>
  <si>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</si>
  <si>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</si>
  <si>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</si>
  <si>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</si>
  <si>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</si>
  <si>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</si>
  <si>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</si>
  <si>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</si>
  <si>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</si>
  <si>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</si>
  <si>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</si>
  <si>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</si>
  <si>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</si>
  <si>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</si>
  <si>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</si>
  <si>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</si>
  <si>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</si>
  <si>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</si>
  <si>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</si>
  <si>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</si>
  <si>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</si>
  <si>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</si>
  <si>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</si>
  <si>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</si>
  <si>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</si>
  <si>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</si>
  <si>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</si>
  <si>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</si>
  <si>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</si>
  <si>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</si>
  <si>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</si>
  <si>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</si>
  <si>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</si>
  <si>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</si>
  <si>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</si>
  <si>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</si>
  <si>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</si>
  <si>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</si>
  <si>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</si>
  <si>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</si>
  <si>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</si>
  <si>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</si>
  <si>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</si>
  <si>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</si>
  <si>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</si>
  <si>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</si>
  <si>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</si>
  <si>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</si>
  <si>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</si>
  <si>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</si>
  <si>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</si>
  <si>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</si>
  <si>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</si>
  <si>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</si>
  <si>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</si>
  <si>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</si>
  <si>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</si>
  <si>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</si>
  <si>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</si>
  <si>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</si>
  <si>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</si>
  <si>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</si>
  <si>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</si>
  <si>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</si>
  <si>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</si>
  <si>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</si>
  <si>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</si>
  <si>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</si>
  <si>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</si>
  <si>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</si>
  <si>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</si>
  <si>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</si>
  <si>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</si>
  <si>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</si>
  <si>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</si>
  <si>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</si>
  <si>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</si>
  <si>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</si>
  <si>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</si>
  <si>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</si>
  <si>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</si>
  <si>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</si>
  <si>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</si>
  <si>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</si>
  <si>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</si>
  <si>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</si>
  <si>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</si>
  <si>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</si>
  <si>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</si>
  <si>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</si>
  <si>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</si>
  <si>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</si>
  <si>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</si>
  <si>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</si>
  <si>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</si>
  <si>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</si>
  <si>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</si>
  <si>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</si>
  <si>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</si>
  <si>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</si>
  <si>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</si>
  <si>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</si>
  <si>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</si>
  <si>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</si>
  <si>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</si>
  <si>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</si>
  <si>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</si>
  <si>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</si>
  <si>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</si>
  <si>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</si>
  <si>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</si>
  <si>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</si>
  <si>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</si>
  <si>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</si>
  <si>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</si>
  <si>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</si>
  <si>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</si>
  <si>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</si>
  <si>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</si>
  <si>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</si>
  <si>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</si>
  <si>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</si>
  <si>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</si>
  <si>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</si>
  <si>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</si>
  <si>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</si>
  <si>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</si>
  <si>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</si>
  <si>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</si>
  <si>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</si>
  <si>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</si>
  <si>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</si>
  <si>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</si>
  <si>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</si>
  <si>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</si>
  <si>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</si>
  <si>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</si>
  <si>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</si>
  <si>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</si>
  <si>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</si>
  <si>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</si>
  <si>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</si>
  <si>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</si>
  <si>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</si>
  <si>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</si>
  <si>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</si>
  <si>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</si>
  <si>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</si>
  <si>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</si>
  <si>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</si>
  <si>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</si>
  <si>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</si>
  <si>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</si>
  <si>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</si>
  <si>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</si>
  <si>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</si>
  <si>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</si>
  <si>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</si>
  <si>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</si>
  <si>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</si>
  <si>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</si>
  <si>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</si>
  <si>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</si>
  <si>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</si>
  <si>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</si>
  <si>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</si>
  <si>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</si>
  <si>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</si>
  <si>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</si>
  <si>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</si>
  <si>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</si>
  <si>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</si>
  <si>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</si>
  <si>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</si>
  <si>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</si>
  <si>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</si>
  <si>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</si>
  <si>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</si>
  <si>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</si>
  <si>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</si>
  <si>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</si>
  <si>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</si>
  <si>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</si>
  <si>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</si>
  <si>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</si>
  <si>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</si>
  <si>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</si>
  <si>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</si>
  <si>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</si>
  <si>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</si>
  <si>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</si>
  <si>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</si>
  <si>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</si>
  <si>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</si>
  <si>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</si>
  <si>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</si>
  <si>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</si>
  <si>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</si>
  <si>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</si>
  <si>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</si>
  <si>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</si>
  <si>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</si>
  <si>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</si>
  <si>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</si>
  <si>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</si>
  <si>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</si>
  <si>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</si>
  <si>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</si>
  <si>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</si>
  <si>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</si>
  <si>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</si>
  <si>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</si>
  <si>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</si>
  <si>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</si>
  <si>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</si>
  <si>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</si>
  <si>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</si>
  <si>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</si>
  <si>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</si>
  <si>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</si>
  <si>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</si>
  <si>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</si>
  <si>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</si>
  <si>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</si>
  <si>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</si>
  <si>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</si>
  <si>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</si>
  <si>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</si>
  <si>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</si>
  <si>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</si>
  <si>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</si>
  <si>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</si>
  <si>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</si>
  <si>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</si>
  <si>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</si>
  <si>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</si>
  <si>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</si>
  <si>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</si>
  <si>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</si>
  <si>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</si>
  <si>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</si>
  <si>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</si>
  <si>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</si>
  <si>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</si>
  <si>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</si>
  <si>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</si>
  <si>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</si>
  <si>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</si>
  <si>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</si>
  <si>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</si>
  <si>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</si>
  <si>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</si>
  <si>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</si>
  <si>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</si>
  <si>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</si>
  <si>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</si>
  <si>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</si>
  <si>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</si>
  <si>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</si>
  <si>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</si>
  <si>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</si>
  <si>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</si>
  <si>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</si>
  <si>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</si>
  <si>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</si>
  <si>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</si>
  <si>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</si>
  <si>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</si>
  <si>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</si>
  <si>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</si>
  <si>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</si>
  <si>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</si>
  <si>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</si>
  <si>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</si>
  <si>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</si>
  <si>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</si>
  <si>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</si>
  <si>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</si>
  <si>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</si>
  <si>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</si>
  <si>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</si>
  <si>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</si>
  <si>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</si>
  <si>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</si>
  <si>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</si>
  <si>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</si>
  <si>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</si>
  <si>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</si>
  <si>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</si>
  <si>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</si>
  <si>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</si>
  <si>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</si>
  <si>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</si>
  <si>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</si>
  <si>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</si>
  <si>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</si>
  <si>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</si>
  <si>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</si>
  <si>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</si>
  <si>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</si>
  <si>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</si>
  <si>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</si>
  <si>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</si>
  <si>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</si>
  <si>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</si>
  <si>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</si>
  <si>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</si>
  <si>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</si>
  <si>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</si>
  <si>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</si>
  <si>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</si>
  <si>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</si>
  <si>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</si>
  <si>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</si>
  <si>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</si>
  <si>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</si>
  <si>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</si>
  <si>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</si>
  <si>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</si>
  <si>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</si>
  <si>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</si>
  <si>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</si>
  <si>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</si>
  <si>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</si>
  <si>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</si>
  <si>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</si>
  <si>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</si>
  <si>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</si>
  <si>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</si>
  <si>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</si>
  <si>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</si>
  <si>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</si>
  <si>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</si>
  <si>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</si>
  <si>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</si>
  <si>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</si>
  <si>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</si>
  <si>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</si>
  <si>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</si>
  <si>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</si>
  <si>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</si>
  <si>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</si>
  <si>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</si>
  <si>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</si>
  <si>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</si>
  <si>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</si>
  <si>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</si>
  <si>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</si>
  <si>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</si>
  <si>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</si>
  <si>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</si>
  <si>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</si>
  <si>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</si>
  <si>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</si>
  <si>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</si>
  <si>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</si>
  <si>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</si>
  <si>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</si>
  <si>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</si>
  <si>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</si>
  <si>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</si>
  <si>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</si>
  <si>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</si>
  <si>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</si>
  <si>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</si>
  <si>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</si>
  <si>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</si>
  <si>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</si>
  <si>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</si>
  <si>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</si>
  <si>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</si>
  <si>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</si>
  <si>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</si>
  <si>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</si>
  <si>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</si>
  <si>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</si>
  <si>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</si>
  <si>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</si>
  <si>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</si>
  <si>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</si>
  <si>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</si>
  <si>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</si>
  <si>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</si>
  <si>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</si>
  <si>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</si>
  <si>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</si>
  <si>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</si>
  <si>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</si>
  <si>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</si>
  <si>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</si>
  <si>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</si>
  <si>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</si>
  <si>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</si>
  <si>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</si>
  <si>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</si>
  <si>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</si>
  <si>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</si>
  <si>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</si>
  <si>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</si>
  <si>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</si>
  <si>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</si>
  <si>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</si>
  <si>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</si>
  <si>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</si>
  <si>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</si>
  <si>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</si>
  <si>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</si>
  <si>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</si>
  <si>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</si>
  <si>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</si>
  <si>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</si>
  <si>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</si>
  <si>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</si>
  <si>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</si>
  <si>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</si>
  <si>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</si>
  <si>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</si>
  <si>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</si>
  <si>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</si>
  <si>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</si>
  <si>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</si>
  <si>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</si>
  <si>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</si>
  <si>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</si>
  <si>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</si>
  <si>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</si>
  <si>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</si>
  <si>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</si>
  <si>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</si>
  <si>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</si>
  <si>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</si>
  <si>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</si>
  <si>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</si>
  <si>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</si>
  <si>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</si>
  <si>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</si>
  <si>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</si>
  <si>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</si>
  <si>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</si>
  <si>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</si>
  <si>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</si>
  <si>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</si>
  <si>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</si>
  <si>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</si>
  <si>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</si>
  <si>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</si>
  <si>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</si>
  <si>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</si>
  <si>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</si>
  <si>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</si>
  <si>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</si>
  <si>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</si>
  <si>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</si>
  <si>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</si>
  <si>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</si>
  <si>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</si>
  <si>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</si>
  <si>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</si>
  <si>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</si>
  <si>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</si>
  <si>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</si>
  <si>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</si>
  <si>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</si>
  <si>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</si>
  <si>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</si>
  <si>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</si>
  <si>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</si>
  <si>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</si>
  <si>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</si>
  <si>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</si>
  <si>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</si>
  <si>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</si>
  <si>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</si>
  <si>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</si>
  <si>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</si>
  <si>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</si>
  <si>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</si>
  <si>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</si>
  <si>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</si>
  <si>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</si>
  <si>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</si>
  <si>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</si>
  <si>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</si>
  <si>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</si>
  <si>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</si>
  <si>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</si>
  <si>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</si>
  <si>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</si>
  <si>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</si>
  <si>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</si>
  <si>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</si>
  <si>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</si>
  <si>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</si>
  <si>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</si>
  <si>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</si>
  <si>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</si>
  <si>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</si>
  <si>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</si>
  <si>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</si>
  <si>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</si>
  <si>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</si>
  <si>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</si>
  <si>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</si>
  <si>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</si>
  <si>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</si>
  <si>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</si>
  <si>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</si>
  <si>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</si>
  <si>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</si>
  <si>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</si>
  <si>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</si>
  <si>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</si>
  <si>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</si>
  <si>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</si>
  <si>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</si>
  <si>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</si>
  <si>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</si>
  <si>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</si>
  <si>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</si>
  <si>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</si>
  <si>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</si>
  <si>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</si>
  <si>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</si>
  <si>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</si>
  <si>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</si>
  <si>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</si>
  <si>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</si>
  <si>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</si>
  <si>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</si>
  <si>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</si>
  <si>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</si>
  <si>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</si>
  <si>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</si>
  <si>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</si>
  <si>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</si>
  <si>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</si>
  <si>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</si>
  <si>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</si>
  <si>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</si>
  <si>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</si>
  <si>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</si>
  <si>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</si>
  <si>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</si>
  <si>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</si>
  <si>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</si>
  <si>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</si>
  <si>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</si>
  <si>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</si>
  <si>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</si>
  <si>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</si>
  <si>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</si>
  <si>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</si>
  <si>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</si>
  <si>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</si>
  <si>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</si>
  <si>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</si>
  <si>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</si>
  <si>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</si>
  <si>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</si>
  <si>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</si>
  <si>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</si>
  <si>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</si>
  <si>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</si>
  <si>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</si>
  <si>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</si>
  <si>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</si>
  <si>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</si>
  <si>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</si>
  <si>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</si>
  <si>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</si>
  <si>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</si>
  <si>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</si>
  <si>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</si>
  <si>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</si>
  <si>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</si>
  <si>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</si>
  <si>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</si>
  <si>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</si>
  <si>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</si>
  <si>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</si>
  <si>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</si>
  <si>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</si>
  <si>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</si>
  <si>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</si>
  <si>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</si>
  <si>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</si>
  <si>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</si>
  <si>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</si>
  <si>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</si>
  <si>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</si>
  <si>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</si>
  <si>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</si>
  <si>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</si>
  <si>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</si>
  <si>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</si>
  <si>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</si>
  <si>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</si>
  <si>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</si>
  <si>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</si>
  <si>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</si>
  <si>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</si>
  <si>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</si>
  <si>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</si>
  <si>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</si>
  <si>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</si>
  <si>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</si>
  <si>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</si>
  <si>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</si>
  <si>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</si>
  <si>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</si>
  <si>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</si>
  <si>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</si>
  <si>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</si>
  <si>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</si>
  <si>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</si>
  <si>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</si>
  <si>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</si>
  <si>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</si>
  <si>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</si>
  <si>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</si>
  <si>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</si>
  <si>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</si>
  <si>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</si>
  <si>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</si>
  <si>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</si>
  <si>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</si>
  <si>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</si>
  <si>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</si>
  <si>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</si>
  <si>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</si>
  <si>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</si>
  <si>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</si>
  <si>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</si>
  <si>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</si>
  <si>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</si>
  <si>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</si>
  <si>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</si>
  <si>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</si>
  <si>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</si>
  <si>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</si>
  <si>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</si>
  <si>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</si>
  <si>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</si>
  <si>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</si>
  <si>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</si>
  <si>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</si>
  <si>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</si>
  <si>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</si>
  <si>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</si>
  <si>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</si>
  <si>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</si>
  <si>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</si>
  <si>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</si>
  <si>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</si>
  <si>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</si>
  <si>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</si>
  <si>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</si>
  <si>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</si>
  <si>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</si>
  <si>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</si>
  <si>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</si>
  <si>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</si>
  <si>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</si>
  <si>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</si>
  <si>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</si>
  <si>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</si>
  <si>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</si>
  <si>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</si>
  <si>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</si>
  <si>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</si>
  <si>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</si>
  <si>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</si>
  <si>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</si>
  <si>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</si>
  <si>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</si>
  <si>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</si>
  <si>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</si>
  <si>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</si>
  <si>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</si>
  <si>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</si>
  <si>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</si>
  <si>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</si>
  <si>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</si>
  <si>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</si>
  <si>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</si>
  <si>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</si>
  <si>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</si>
  <si>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</si>
  <si>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</si>
  <si>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</si>
  <si>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</si>
  <si>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</si>
  <si>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</si>
  <si>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</si>
  <si>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</si>
  <si>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</si>
  <si>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</si>
  <si>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</si>
  <si>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</si>
  <si>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</si>
  <si>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</si>
  <si>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</si>
  <si>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</si>
  <si>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</si>
  <si>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</si>
  <si>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</si>
  <si>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</si>
  <si>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</si>
  <si>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</si>
  <si>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</si>
  <si>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</si>
  <si>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</si>
  <si>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</si>
  <si>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</si>
  <si>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</si>
  <si>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</si>
  <si>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</si>
  <si>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</si>
  <si>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</si>
  <si>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</si>
  <si>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</si>
  <si>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</si>
  <si>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</si>
  <si>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</si>
  <si>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</si>
  <si>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</si>
  <si>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</si>
  <si>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</si>
  <si>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</si>
  <si>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</si>
  <si>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</si>
  <si>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</si>
  <si>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</si>
  <si>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</si>
  <si>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</si>
  <si>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</si>
  <si>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</si>
  <si>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</si>
  <si>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</si>
  <si>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</si>
  <si>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</si>
  <si>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</si>
  <si>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</si>
  <si>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</si>
  <si>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</si>
  <si>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</si>
  <si>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</si>
  <si>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</si>
  <si>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</si>
  <si>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</si>
  <si>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</si>
  <si>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</si>
  <si>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</si>
  <si>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</si>
  <si>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</si>
  <si>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</si>
  <si>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</si>
  <si>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</si>
  <si>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</si>
  <si>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</si>
  <si>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</si>
  <si>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</si>
  <si>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</si>
  <si>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</si>
  <si>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</si>
  <si>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</si>
  <si>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</si>
  <si>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</si>
  <si>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</si>
  <si>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</si>
  <si>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</si>
  <si>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</si>
  <si>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</si>
  <si>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</si>
  <si>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</si>
  <si>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</si>
  <si>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</si>
  <si>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</si>
  <si>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</si>
  <si>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</si>
  <si>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</si>
  <si>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</si>
  <si>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</si>
  <si>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</si>
  <si>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</si>
  <si>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</si>
  <si>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</si>
  <si>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</si>
  <si>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</si>
  <si>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</si>
  <si>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</si>
  <si>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</si>
  <si>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</si>
  <si>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</si>
  <si>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</si>
  <si>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</si>
  <si>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</si>
  <si>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</si>
  <si>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</si>
  <si>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</si>
  <si>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</si>
  <si>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</si>
  <si>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</si>
  <si>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</si>
  <si>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</si>
  <si>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</si>
  <si>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</si>
  <si>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</si>
  <si>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</si>
  <si>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</si>
  <si>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</si>
  <si>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</si>
  <si>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</si>
  <si>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</si>
  <si>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</si>
  <si>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</si>
  <si>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</si>
  <si>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</si>
  <si>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</si>
  <si>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</si>
  <si>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</si>
  <si>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</si>
  <si>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</si>
  <si>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</si>
  <si>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</si>
  <si>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</si>
  <si>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</si>
  <si>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</si>
  <si>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</si>
  <si>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</si>
  <si>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</si>
  <si>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</si>
  <si>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</si>
  <si>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</si>
  <si>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</si>
  <si>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</si>
  <si>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</si>
  <si>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</si>
  <si>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</si>
  <si>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</si>
  <si>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</si>
  <si>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</si>
  <si>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</si>
  <si>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</si>
  <si>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</si>
  <si>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</si>
  <si>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</si>
  <si>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</si>
  <si>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</si>
  <si>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</si>
  <si>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</si>
  <si>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</si>
  <si>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</si>
  <si>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</si>
  <si>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</si>
  <si>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</si>
  <si>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</si>
  <si>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</si>
  <si>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</si>
  <si>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</si>
  <si>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</si>
  <si>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</si>
  <si>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</si>
  <si>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</si>
  <si>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</si>
  <si>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</si>
  <si>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</si>
  <si>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</si>
  <si>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</si>
  <si>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</si>
  <si>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</si>
  <si>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</si>
  <si>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</si>
  <si>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</si>
  <si>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</si>
  <si>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</si>
  <si>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</si>
  <si>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</si>
  <si>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</si>
  <si>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</si>
  <si>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</si>
  <si>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</si>
  <si>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</si>
  <si>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</si>
  <si>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</si>
  <si>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</si>
  <si>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</si>
  <si>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</si>
  <si>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</si>
  <si>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</si>
  <si>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</si>
  <si>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</si>
  <si>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</si>
  <si>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</si>
  <si>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</si>
  <si>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</si>
  <si>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</si>
  <si>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</si>
  <si>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</si>
  <si>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</si>
  <si>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</si>
  <si>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</si>
  <si>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</si>
  <si>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</si>
  <si>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</si>
  <si>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</si>
  <si>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</si>
  <si>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</si>
  <si>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</si>
  <si>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</si>
  <si>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</si>
  <si>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</si>
  <si>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</si>
  <si>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</si>
  <si>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</si>
  <si>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</si>
  <si>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</si>
  <si>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</si>
  <si>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</si>
  <si>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</si>
  <si>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</si>
  <si>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</si>
  <si>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</si>
  <si>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</si>
  <si>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</si>
  <si>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</si>
  <si>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</si>
  <si>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</si>
  <si>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</si>
  <si>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</si>
  <si>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</si>
  <si>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</si>
  <si>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</si>
  <si>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</si>
  <si>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</si>
  <si>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</si>
  <si>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</si>
  <si>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</si>
  <si>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</si>
  <si>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</si>
  <si>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</si>
  <si>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</si>
  <si>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</si>
  <si>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</si>
  <si>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</si>
  <si>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</si>
  <si>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</si>
  <si>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</si>
  <si>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</si>
  <si>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</si>
  <si>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</si>
  <si>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</si>
  <si>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</si>
  <si>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</si>
  <si>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</si>
  <si>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</si>
  <si>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</si>
  <si>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</si>
  <si>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</si>
  <si>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</si>
  <si>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</si>
  <si>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</si>
  <si>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</si>
  <si>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</si>
  <si>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</si>
  <si>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</si>
  <si>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</si>
  <si>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</si>
  <si>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</si>
  <si>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</si>
  <si>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</si>
  <si>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</si>
  <si>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</si>
  <si>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</si>
  <si>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</si>
  <si>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</si>
  <si>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</si>
  <si>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</si>
  <si>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</si>
  <si>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</si>
  <si>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</si>
  <si>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</si>
  <si>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</si>
  <si>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</si>
  <si>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</si>
  <si>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</si>
  <si>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</si>
  <si>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</si>
  <si>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</si>
  <si>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</si>
  <si>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</si>
  <si>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</si>
  <si>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</si>
  <si>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</si>
  <si>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</si>
  <si>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</si>
  <si>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</si>
  <si>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</si>
  <si>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</si>
  <si>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</si>
  <si>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</si>
  <si>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</si>
  <si>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</si>
  <si>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</si>
  <si>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</si>
  <si>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</si>
  <si>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</si>
  <si>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</si>
  <si>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</si>
  <si>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</si>
  <si>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</si>
  <si>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</si>
  <si>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</si>
  <si>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</si>
  <si>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</si>
  <si>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</si>
  <si>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</si>
  <si>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</si>
  <si>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</si>
  <si>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</si>
  <si>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</si>
  <si>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</si>
  <si>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</si>
  <si>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</si>
  <si>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</si>
  <si>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</si>
  <si>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</si>
  <si>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</si>
  <si>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</si>
  <si>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</si>
  <si>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</si>
  <si>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</si>
  <si>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</si>
  <si>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</si>
  <si>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</si>
  <si>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</si>
  <si>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</si>
  <si>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</si>
  <si>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</si>
  <si>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</si>
  <si>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</si>
  <si>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</si>
  <si>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</si>
  <si>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</si>
  <si>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</si>
  <si>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</si>
  <si>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</si>
  <si>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</si>
  <si>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</si>
  <si>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</si>
  <si>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</si>
  <si>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</si>
  <si>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</si>
  <si>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</si>
  <si>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</si>
  <si>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</si>
  <si>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</si>
  <si>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</si>
  <si>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</si>
  <si>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</si>
  <si>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</si>
  <si>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</si>
  <si>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</si>
  <si>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</si>
  <si>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</si>
  <si>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</si>
  <si>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</si>
  <si>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</si>
  <si>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</si>
  <si>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</si>
  <si>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</si>
  <si>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</si>
  <si>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</si>
  <si>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</si>
  <si>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</si>
  <si>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</si>
  <si>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</si>
  <si>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</si>
  <si>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</si>
  <si>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</si>
  <si>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</si>
  <si>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</si>
  <si>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</si>
  <si>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</si>
  <si>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</si>
  <si>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</si>
  <si>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</si>
  <si>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</si>
  <si>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</si>
  <si>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</si>
  <si>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</si>
  <si>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</si>
  <si>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</si>
  <si>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</si>
  <si>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</si>
  <si>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</si>
  <si>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</si>
  <si>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</si>
  <si>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</si>
  <si>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</si>
  <si>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</si>
  <si>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</si>
  <si>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</si>
  <si>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</si>
  <si>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</si>
  <si>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</si>
  <si>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</si>
  <si>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</si>
  <si>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</si>
  <si>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</si>
  <si>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</si>
  <si>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</si>
  <si>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</si>
  <si>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</si>
  <si>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</si>
  <si>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</si>
  <si>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</si>
  <si>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</si>
  <si>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</si>
  <si>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</si>
  <si>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</si>
  <si>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</si>
  <si>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</si>
  <si>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</si>
  <si>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</si>
  <si>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</si>
  <si>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</si>
  <si>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</si>
  <si>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</si>
  <si>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</si>
  <si>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</si>
  <si>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</si>
  <si>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</si>
  <si>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</si>
  <si>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</si>
  <si>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</si>
  <si>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</si>
  <si>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</si>
  <si>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</si>
  <si>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</si>
  <si>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</si>
  <si>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</si>
  <si>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</si>
  <si>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</si>
  <si>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</si>
  <si>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</si>
  <si>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</si>
  <si>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</si>
  <si>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</si>
  <si>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</si>
  <si>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</si>
  <si>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</si>
  <si>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</si>
  <si>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</si>
  <si>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</si>
  <si>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</si>
  <si>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</si>
  <si>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</si>
  <si>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</si>
  <si>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</si>
  <si>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</si>
  <si>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</si>
  <si>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</si>
  <si>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</si>
  <si>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</si>
  <si>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</si>
  <si>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</si>
  <si>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</si>
  <si>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</si>
  <si>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</si>
  <si>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</si>
  <si>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</si>
  <si>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</si>
  <si>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</si>
  <si>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</si>
  <si>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</si>
  <si>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</si>
  <si>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</si>
  <si>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</si>
  <si>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</si>
  <si>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</si>
  <si>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</si>
  <si>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</si>
  <si>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</si>
  <si>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</si>
  <si>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</si>
  <si>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</si>
  <si>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</si>
  <si>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</si>
  <si>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</si>
  <si>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</si>
  <si>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</si>
  <si>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</si>
  <si>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</si>
  <si>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</si>
  <si>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</si>
  <si>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</si>
  <si>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</si>
  <si>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</si>
  <si>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</si>
  <si>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</si>
  <si>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</si>
  <si>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</si>
  <si>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</si>
  <si>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</si>
  <si>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</si>
  <si>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</si>
  <si>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</si>
  <si>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</si>
  <si>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</si>
  <si>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</si>
  <si>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</si>
  <si>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</si>
  <si>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</si>
  <si>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</si>
  <si>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</si>
  <si>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</si>
  <si>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</si>
  <si>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</si>
  <si>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</si>
  <si>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</si>
  <si>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</si>
  <si>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</si>
  <si>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</si>
  <si>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</si>
  <si>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</si>
  <si>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</si>
  <si>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</si>
  <si>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</si>
  <si>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</si>
  <si>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</si>
  <si>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</si>
  <si>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</si>
  <si>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</si>
  <si>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</si>
  <si>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</si>
  <si>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</si>
  <si>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</si>
  <si>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</si>
  <si>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</si>
  <si>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</si>
  <si>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</si>
  <si>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</si>
  <si>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</si>
  <si>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</si>
  <si>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</si>
  <si>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</si>
  <si>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</si>
  <si>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</si>
  <si>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</si>
  <si>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</si>
  <si>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</si>
  <si>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</si>
  <si>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</si>
  <si>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</si>
  <si>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</si>
  <si>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</si>
  <si>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</si>
  <si>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</si>
  <si>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</si>
  <si>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</si>
  <si>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</si>
  <si>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</si>
  <si>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</si>
  <si>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</si>
  <si>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</si>
  <si>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</si>
  <si>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</si>
  <si>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</si>
  <si>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</si>
  <si>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</si>
  <si>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</si>
  <si>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</si>
  <si>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</si>
  <si>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</si>
  <si>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</si>
  <si>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</si>
  <si>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</si>
  <si>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</si>
  <si>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</si>
  <si>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</si>
  <si>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</si>
  <si>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</si>
  <si>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</si>
  <si>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</si>
  <si>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</si>
  <si>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</si>
  <si>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</si>
  <si>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</si>
  <si>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</si>
  <si>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</si>
  <si>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</si>
  <si>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</si>
  <si>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</si>
  <si>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</si>
  <si>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</si>
  <si>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</si>
  <si>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</si>
  <si>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</si>
  <si>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</si>
  <si>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</si>
  <si>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</si>
  <si>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</si>
  <si>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</si>
  <si>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</si>
  <si>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</si>
  <si>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</si>
  <si>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</si>
  <si>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</si>
  <si>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</si>
  <si>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</si>
  <si>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</si>
  <si>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</si>
  <si>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</si>
  <si>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</si>
  <si>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</si>
  <si>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</si>
  <si>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</si>
  <si>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</si>
  <si>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</si>
  <si>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</si>
  <si>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</si>
  <si>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</si>
  <si>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</si>
  <si>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</si>
  <si>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</si>
  <si>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</si>
  <si>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</si>
  <si>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</si>
  <si>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</si>
  <si>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</si>
  <si>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</si>
  <si>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</si>
  <si>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</si>
  <si>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</si>
  <si>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</si>
  <si>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</si>
  <si>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</si>
  <si>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</si>
  <si>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</si>
  <si>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</si>
  <si>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</si>
  <si>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</si>
  <si>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</si>
  <si>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</si>
  <si>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</si>
  <si>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</si>
  <si>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</si>
  <si>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</si>
  <si>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</si>
  <si>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</si>
  <si>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</si>
  <si>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</si>
  <si>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</si>
  <si>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</si>
  <si>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</si>
  <si>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</si>
  <si>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</si>
  <si>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</si>
  <si>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</si>
  <si>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</si>
  <si>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</si>
  <si>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</si>
  <si>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</si>
  <si>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</si>
  <si>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</si>
  <si>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</si>
  <si>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</si>
  <si>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</si>
  <si>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</si>
  <si>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</si>
  <si>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</si>
  <si>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</si>
  <si>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</si>
  <si>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</si>
  <si>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</si>
  <si>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</si>
  <si>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</si>
  <si>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</si>
  <si>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</si>
  <si>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</si>
  <si>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</si>
  <si>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</si>
  <si>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</si>
  <si>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</si>
  <si>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</si>
  <si>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</si>
  <si>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</si>
  <si>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</si>
  <si>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</si>
  <si>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</si>
  <si>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</si>
  <si>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</si>
  <si>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</si>
  <si>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</si>
  <si>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</si>
  <si>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</si>
  <si>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</si>
  <si>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</si>
  <si>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</si>
  <si>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</si>
  <si>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</si>
  <si>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</si>
  <si>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</si>
  <si>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</si>
  <si>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</si>
  <si>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</si>
  <si>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</si>
  <si>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</si>
  <si>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</si>
  <si>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</si>
  <si>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</si>
  <si>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</si>
  <si>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</si>
  <si>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</si>
  <si>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</si>
  <si>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</si>
  <si>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</si>
  <si>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</si>
  <si>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</si>
  <si>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</si>
  <si>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</si>
  <si>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</si>
  <si>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</si>
  <si>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</si>
  <si>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</si>
  <si>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</si>
  <si>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</si>
  <si>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</si>
  <si>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</si>
  <si>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</si>
  <si>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</si>
  <si>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</si>
  <si>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</si>
  <si>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</si>
  <si>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</si>
  <si>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</si>
  <si>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</si>
  <si>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</si>
  <si>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</si>
  <si>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</si>
  <si>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</si>
  <si>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</si>
  <si>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</si>
  <si>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</si>
  <si>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</si>
  <si>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</si>
  <si>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</si>
  <si>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</si>
  <si>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</si>
  <si>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</si>
  <si>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</si>
  <si>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</si>
  <si>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</si>
  <si>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</si>
  <si>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</si>
  <si>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</si>
  <si>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</si>
  <si>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</si>
  <si>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</si>
  <si>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</si>
  <si>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</si>
  <si>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</si>
  <si>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</si>
  <si>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</si>
  <si>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</si>
  <si>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</si>
  <si>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</si>
  <si>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</si>
  <si>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</si>
  <si>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</si>
  <si>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</si>
  <si>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</si>
  <si>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</si>
  <si>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</si>
  <si>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</si>
  <si>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</si>
  <si>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</si>
  <si>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</si>
  <si>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</si>
  <si>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</si>
  <si>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</si>
  <si>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</si>
  <si>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</si>
  <si>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</si>
  <si>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</si>
  <si>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</si>
  <si>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</si>
  <si>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</si>
  <si>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</si>
  <si>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</si>
  <si>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</si>
  <si>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</si>
  <si>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</si>
  <si>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</si>
  <si>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</si>
  <si>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</si>
  <si>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</si>
  <si>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</si>
  <si>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</si>
  <si>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</si>
  <si>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</si>
  <si>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</si>
  <si>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</si>
  <si>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</si>
  <si>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</si>
  <si>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</si>
  <si>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</si>
  <si>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</si>
  <si>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</si>
  <si>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</si>
  <si>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</si>
  <si>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</si>
  <si>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</si>
  <si>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</si>
  <si>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</si>
  <si>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</si>
  <si>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</si>
  <si>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</si>
  <si>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</si>
  <si>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</si>
  <si>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</si>
  <si>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</si>
  <si>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</si>
  <si>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</si>
  <si>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</si>
  <si>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</si>
  <si>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</si>
  <si>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</si>
  <si>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</si>
  <si>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</si>
  <si>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</si>
  <si>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</si>
  <si>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</si>
  <si>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</si>
  <si>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</si>
  <si>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</si>
  <si>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</si>
  <si>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</si>
  <si>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</si>
  <si>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</si>
  <si>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</si>
  <si>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</si>
  <si>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</si>
  <si>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</si>
  <si>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</si>
  <si>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</si>
  <si>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</si>
  <si>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</si>
  <si>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</si>
  <si>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</si>
  <si>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</si>
  <si>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</si>
  <si>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</si>
  <si>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</si>
  <si>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</si>
  <si>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</si>
  <si>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</si>
  <si>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</si>
  <si>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</si>
  <si>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</si>
  <si>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</si>
  <si>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</si>
  <si>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</si>
  <si>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</si>
  <si>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</si>
  <si>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</si>
  <si>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</si>
  <si>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</si>
  <si>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</si>
  <si>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</si>
  <si>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</si>
  <si>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</si>
  <si>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</si>
  <si>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</si>
  <si>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</si>
  <si>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</si>
  <si>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</si>
  <si>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</si>
  <si>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</si>
  <si>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</si>
  <si>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</si>
  <si>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</si>
  <si>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</si>
  <si>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</si>
  <si>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</si>
  <si>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</si>
  <si>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</si>
  <si>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</si>
  <si>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</si>
  <si>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</si>
  <si>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</si>
  <si>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</si>
  <si>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</si>
  <si>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</si>
  <si>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</si>
  <si>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</si>
  <si>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</si>
  <si>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</si>
  <si>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</si>
  <si>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</si>
  <si>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</si>
  <si>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</si>
  <si>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</si>
  <si>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</si>
  <si>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</si>
  <si>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</si>
  <si>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</si>
  <si>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</si>
  <si>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</si>
  <si>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</si>
  <si>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</si>
  <si>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</si>
  <si>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</si>
  <si>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</si>
  <si>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</si>
  <si>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</si>
  <si>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</si>
  <si>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</si>
  <si>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</si>
  <si>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</si>
  <si>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</si>
  <si>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</si>
  <si>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</si>
  <si>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</si>
  <si>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</si>
  <si>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</si>
  <si>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</si>
  <si>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</si>
  <si>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</si>
  <si>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</si>
  <si>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</si>
  <si>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</si>
  <si>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</si>
  <si>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</si>
  <si>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</si>
  <si>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</si>
  <si>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</si>
  <si>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</si>
  <si>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</si>
  <si>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</si>
  <si>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</si>
  <si>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</si>
  <si>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</si>
  <si>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</si>
  <si>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</si>
  <si>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</si>
  <si>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</si>
  <si>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</si>
  <si>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</si>
  <si>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</si>
  <si>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</si>
  <si>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</si>
  <si>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</si>
  <si>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</si>
  <si>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</si>
  <si>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</si>
  <si>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</si>
  <si>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</si>
  <si>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</si>
  <si>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</si>
  <si>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</si>
  <si>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</si>
  <si>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</si>
  <si>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</si>
  <si>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</si>
  <si>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</si>
  <si>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</si>
  <si>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</si>
  <si>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</si>
  <si>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</si>
  <si>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</si>
  <si>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</si>
  <si>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</si>
  <si>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</si>
  <si>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</si>
  <si>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</si>
  <si>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</si>
  <si>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</si>
  <si>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</si>
  <si>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</si>
  <si>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</si>
  <si>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</si>
  <si>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</si>
  <si>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</si>
  <si>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</si>
  <si>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</si>
  <si>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</si>
  <si>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</si>
  <si>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</si>
  <si>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</si>
  <si>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</si>
  <si>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</si>
  <si>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</si>
  <si>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</si>
  <si>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</si>
  <si>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</si>
  <si>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</si>
  <si>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</si>
  <si>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</si>
  <si>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</si>
  <si>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</si>
  <si>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</si>
  <si>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</si>
  <si>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</si>
  <si>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</si>
  <si>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</si>
  <si>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</si>
  <si>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</si>
  <si>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</si>
  <si>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</si>
  <si>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</si>
  <si>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</si>
  <si>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</si>
  <si>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</si>
  <si>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</si>
  <si>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</si>
  <si>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</si>
  <si>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</si>
  <si>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</si>
  <si>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</si>
  <si>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</si>
  <si>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</si>
  <si>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</si>
  <si>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</si>
  <si>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</si>
  <si>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</si>
  <si>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</si>
  <si>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</si>
  <si>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</si>
  <si>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</si>
  <si>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</si>
  <si>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</si>
  <si>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</si>
  <si>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</si>
  <si>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</si>
  <si>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</si>
  <si>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</si>
  <si>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</si>
  <si>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</si>
  <si>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</si>
  <si>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</si>
  <si>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</si>
  <si>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</si>
  <si>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</si>
  <si>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</si>
  <si>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</si>
  <si>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</si>
  <si>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</si>
  <si>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</si>
  <si>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</si>
  <si>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</si>
  <si>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</si>
  <si>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</si>
  <si>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</si>
  <si>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</si>
  <si>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</si>
  <si>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</si>
  <si>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</si>
  <si>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</si>
  <si>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</si>
  <si>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</si>
  <si>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</si>
  <si>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</si>
  <si>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</si>
  <si>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</si>
  <si>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</si>
  <si>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</si>
  <si>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</si>
  <si>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</si>
  <si>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</si>
  <si>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</si>
  <si>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</si>
  <si>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</si>
  <si>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</si>
  <si>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</si>
  <si>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</si>
  <si>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</si>
  <si>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</si>
  <si>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</si>
  <si>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</si>
  <si>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</si>
  <si>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</si>
  <si>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</si>
  <si>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</si>
  <si>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</si>
  <si>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</si>
  <si>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</si>
  <si>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</si>
  <si>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</si>
  <si>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</si>
  <si>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</si>
  <si>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</si>
  <si>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</si>
  <si>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</si>
  <si>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</si>
  <si>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</si>
  <si>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</si>
  <si>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</si>
  <si>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</si>
  <si>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</si>
  <si>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</si>
  <si>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</si>
  <si>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</si>
  <si>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</si>
  <si>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</si>
  <si>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</si>
  <si>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</si>
  <si>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</si>
  <si>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</si>
  <si>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</si>
  <si>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</si>
  <si>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</si>
  <si>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</si>
  <si>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</si>
  <si>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</si>
  <si>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</si>
  <si>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</si>
  <si>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</si>
  <si>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</si>
  <si>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</si>
  <si>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</si>
  <si>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</si>
  <si>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</si>
  <si>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</si>
  <si>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</si>
  <si>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</si>
  <si>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</si>
  <si>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</si>
  <si>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</si>
  <si>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</si>
  <si>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</si>
  <si>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</si>
  <si>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</si>
  <si>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</si>
  <si>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</si>
  <si>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</si>
  <si>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</si>
  <si>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</si>
  <si>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</si>
  <si>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</si>
  <si>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</si>
  <si>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</si>
  <si>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</si>
  <si>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</si>
  <si>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</si>
  <si>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</si>
  <si>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</si>
  <si>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</si>
  <si>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</si>
  <si>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</si>
  <si>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</si>
  <si>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</si>
  <si>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</si>
  <si>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</si>
  <si>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</si>
  <si>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</si>
  <si>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</si>
  <si>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</si>
  <si>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</si>
  <si>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</si>
  <si>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</si>
  <si>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</si>
  <si>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</si>
  <si>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</si>
  <si>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</si>
  <si>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</si>
  <si>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</si>
  <si>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</si>
  <si>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</si>
  <si>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</si>
  <si>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</si>
  <si>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</si>
  <si>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</si>
  <si>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</si>
  <si>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</si>
  <si>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</si>
  <si>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</si>
  <si>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</si>
  <si>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</si>
  <si>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</si>
  <si>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</si>
  <si>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</si>
  <si>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</si>
  <si>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</si>
  <si>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</si>
  <si>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</si>
  <si>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</si>
  <si>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</si>
  <si>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</si>
  <si>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</si>
  <si>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</si>
  <si>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</si>
  <si>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</si>
  <si>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</si>
  <si>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</si>
  <si>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</si>
  <si>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</si>
  <si>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</si>
  <si>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</si>
  <si>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</si>
  <si>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</si>
  <si>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</si>
  <si>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</si>
  <si>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</si>
  <si>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</si>
  <si>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</si>
  <si>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</si>
  <si>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</si>
  <si>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</si>
  <si>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</si>
  <si>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</si>
  <si>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</si>
  <si>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</si>
  <si>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</si>
  <si>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</si>
  <si>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</si>
  <si>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</si>
  <si>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</si>
  <si>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</si>
  <si>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</si>
  <si>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</si>
  <si>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</si>
  <si>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</si>
  <si>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</si>
  <si>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</si>
  <si>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</si>
  <si>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</si>
  <si>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</si>
  <si>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</si>
  <si>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</si>
  <si>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</si>
  <si>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</si>
  <si>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</si>
  <si>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</si>
  <si>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</si>
  <si>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</si>
  <si>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</si>
  <si>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</si>
  <si>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</si>
  <si>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</si>
  <si>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</si>
  <si>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</si>
  <si>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</si>
  <si>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</si>
  <si>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</si>
  <si>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</si>
  <si>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</si>
  <si>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</si>
  <si>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</si>
  <si>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</si>
  <si>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</si>
  <si>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</si>
  <si>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</si>
  <si>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</si>
  <si>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</si>
  <si>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</si>
  <si>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</si>
  <si>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</si>
  <si>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</si>
  <si>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</si>
  <si>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</si>
  <si>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</si>
  <si>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</si>
  <si>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</si>
  <si>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</si>
  <si>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</si>
  <si>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</si>
  <si>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</si>
  <si>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</si>
  <si>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</si>
  <si>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</si>
  <si>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</si>
  <si>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</si>
  <si>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</si>
  <si>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</si>
  <si>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</si>
  <si>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</si>
  <si>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</si>
  <si>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</si>
  <si>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</si>
  <si>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</si>
  <si>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</si>
  <si>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</si>
  <si>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</si>
  <si>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</si>
  <si>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</si>
  <si>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</si>
  <si>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</si>
  <si>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</si>
  <si>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</si>
  <si>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</si>
  <si>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</si>
  <si>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</si>
  <si>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</si>
  <si>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</si>
  <si>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</si>
  <si>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</si>
  <si>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</si>
  <si>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</si>
  <si>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</si>
  <si>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</si>
  <si>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</si>
  <si>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</si>
  <si>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</si>
  <si>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</si>
  <si>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</si>
  <si>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</si>
  <si>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</si>
  <si>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</si>
  <si>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</si>
  <si>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</si>
  <si>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</si>
  <si>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</si>
  <si>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</si>
  <si>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</si>
  <si>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</si>
  <si>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</si>
  <si>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</si>
  <si>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</si>
  <si>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</si>
  <si>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</si>
  <si>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</si>
  <si>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</si>
  <si>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</si>
  <si>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</si>
  <si>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</si>
  <si>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</si>
  <si>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</si>
  <si>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</si>
  <si>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</si>
  <si>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</si>
  <si>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</si>
  <si>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</si>
  <si>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</si>
  <si>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</si>
  <si>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</si>
  <si>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</si>
  <si>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</si>
  <si>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</si>
  <si>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</si>
  <si>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</si>
  <si>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</si>
  <si>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</si>
  <si>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</si>
  <si>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</si>
  <si>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</si>
  <si>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</si>
  <si>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</si>
  <si>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</si>
  <si>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</si>
  <si>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</si>
  <si>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</si>
  <si>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</si>
  <si>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</si>
  <si>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</si>
  <si>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</si>
  <si>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</si>
  <si>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</si>
  <si>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</si>
  <si>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</si>
  <si>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</si>
  <si>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</si>
  <si>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</si>
  <si>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</si>
  <si>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</si>
  <si>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</si>
  <si>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</si>
  <si>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</si>
  <si>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</si>
  <si>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</si>
  <si>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</si>
  <si>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</si>
  <si>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</si>
  <si>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</si>
  <si>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</si>
  <si>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</si>
  <si>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</si>
  <si>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</si>
  <si>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</si>
  <si>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</si>
  <si>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</si>
  <si>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</si>
  <si>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</si>
  <si>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</si>
  <si>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</si>
  <si>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</si>
  <si>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</si>
  <si>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</si>
  <si>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</si>
  <si>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</si>
  <si>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</si>
  <si>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</si>
  <si>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</si>
  <si>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</si>
  <si>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</si>
  <si>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</si>
  <si>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</si>
  <si>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</si>
  <si>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</si>
  <si>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</si>
  <si>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</si>
  <si>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</si>
  <si>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</si>
  <si>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</si>
  <si>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</si>
  <si>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</si>
  <si>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</si>
  <si>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</si>
  <si>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</si>
  <si>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</si>
  <si>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</si>
  <si>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</si>
  <si>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</si>
  <si>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</si>
  <si>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</si>
  <si>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</si>
  <si>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</si>
  <si>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</si>
  <si>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</si>
  <si>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</si>
  <si>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</si>
  <si>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</si>
  <si>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</si>
  <si>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</si>
  <si>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</si>
  <si>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</si>
  <si>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</si>
  <si>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</si>
  <si>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</si>
  <si>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</si>
  <si>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</si>
  <si>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</si>
  <si>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</si>
  <si>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</si>
  <si>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</si>
  <si>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</si>
  <si>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</si>
  <si>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</si>
  <si>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</si>
  <si>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</si>
  <si>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</si>
  <si>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</si>
  <si>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</si>
  <si>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</si>
  <si>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</si>
  <si>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</si>
  <si>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</si>
  <si>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</si>
  <si>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</si>
  <si>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</si>
  <si>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</si>
  <si>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</si>
  <si>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</si>
  <si>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</si>
  <si>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</si>
  <si>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</si>
  <si>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</si>
  <si>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</si>
  <si>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</si>
  <si>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</si>
  <si>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</si>
  <si>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</si>
  <si>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</si>
  <si>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</si>
  <si>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</si>
  <si>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</si>
  <si>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</si>
  <si>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</si>
  <si>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</si>
  <si>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</si>
  <si>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</si>
  <si>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</si>
  <si>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</si>
  <si>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</si>
  <si>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</si>
  <si>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</si>
  <si>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</si>
  <si>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</si>
  <si>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</si>
  <si>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</si>
  <si>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</si>
  <si>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</si>
  <si>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</si>
  <si>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</si>
  <si>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</si>
  <si>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</si>
  <si>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</si>
  <si>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</si>
  <si>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</si>
  <si>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</si>
  <si>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</si>
  <si>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</si>
  <si>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</si>
  <si>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</si>
  <si>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</si>
  <si>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</si>
  <si>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</si>
  <si>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</si>
  <si>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</si>
  <si>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</si>
  <si>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</si>
  <si>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</si>
  <si>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</si>
  <si>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</si>
  <si>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</si>
  <si>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</si>
  <si>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</si>
  <si>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</si>
  <si>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</si>
  <si>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</si>
  <si>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</si>
  <si>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</si>
  <si>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</si>
  <si>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</si>
  <si>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</si>
  <si>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</si>
  <si>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</si>
  <si>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</si>
  <si>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</si>
  <si>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</si>
  <si>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</si>
  <si>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</si>
  <si>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</si>
  <si>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</si>
  <si>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</si>
  <si>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</si>
  <si>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</si>
  <si>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</si>
  <si>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</si>
  <si>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</si>
  <si>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</si>
  <si>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</si>
  <si>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</si>
  <si>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</si>
  <si>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</si>
  <si>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</si>
  <si>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</si>
  <si>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</si>
  <si>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</si>
  <si>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</si>
  <si>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</si>
  <si>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</si>
  <si>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</si>
  <si>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</si>
  <si>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</si>
  <si>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</si>
  <si>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</si>
  <si>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</si>
  <si>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</si>
  <si>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</si>
  <si>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</si>
  <si>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</si>
  <si>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</si>
  <si>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</si>
  <si>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</si>
  <si>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</si>
  <si>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</si>
  <si>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</si>
  <si>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</si>
  <si>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</si>
  <si>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</si>
  <si>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</si>
  <si>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</si>
  <si>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</si>
  <si>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</si>
  <si>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</si>
  <si>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</si>
  <si>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</si>
  <si>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</si>
  <si>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</si>
  <si>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</si>
  <si>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</si>
  <si>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</si>
  <si>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</si>
  <si>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</si>
  <si>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</si>
  <si>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</si>
  <si>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</si>
  <si>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</si>
  <si>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</si>
  <si>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</si>
  <si>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</si>
  <si>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</si>
  <si>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</si>
  <si>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</si>
  <si>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</si>
  <si>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</si>
  <si>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</si>
  <si>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</si>
  <si>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</si>
  <si>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</si>
  <si>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</si>
  <si>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</si>
  <si>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</si>
  <si>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</si>
  <si>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</si>
  <si>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</si>
  <si>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</si>
  <si>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</si>
  <si>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</si>
  <si>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</si>
  <si>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</si>
  <si>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</si>
  <si>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</si>
  <si>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</si>
  <si>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</si>
  <si>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</si>
  <si>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</si>
  <si>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</si>
  <si>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</si>
  <si>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</si>
  <si>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</si>
  <si>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</si>
  <si>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</si>
  <si>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</si>
  <si>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</si>
  <si>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</si>
  <si>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</si>
  <si>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</si>
  <si>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</si>
  <si>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</si>
  <si>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</si>
  <si>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</si>
  <si>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</si>
  <si>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</si>
  <si>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</si>
  <si>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</si>
  <si>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</si>
  <si>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</si>
  <si>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</si>
  <si>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</si>
  <si>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</si>
  <si>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</si>
  <si>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</si>
  <si>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</si>
  <si>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</si>
  <si>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</si>
  <si>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</si>
  <si>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</si>
  <si>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</si>
  <si>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</si>
  <si>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</si>
  <si>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</si>
  <si>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</si>
  <si>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</si>
  <si>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</si>
  <si>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</si>
  <si>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</si>
  <si>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</si>
  <si>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</si>
  <si>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</si>
  <si>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</si>
  <si>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</si>
  <si>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</si>
  <si>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</si>
  <si>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</si>
  <si>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</si>
  <si>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</si>
  <si>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</si>
  <si>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</si>
  <si>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</si>
  <si>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</si>
  <si>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</si>
  <si>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</si>
  <si>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</si>
  <si>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</si>
  <si>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</si>
  <si>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</si>
  <si>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</si>
  <si>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</si>
  <si>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</si>
  <si>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</si>
  <si>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</si>
  <si>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</si>
  <si>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</si>
  <si>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</si>
  <si>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</si>
  <si>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</si>
  <si>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</si>
  <si>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</si>
  <si>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</si>
  <si>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</si>
  <si>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</si>
  <si>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</si>
  <si>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</si>
  <si>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</si>
  <si>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</si>
  <si>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</si>
  <si>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</si>
  <si>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</si>
  <si>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</si>
  <si>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</si>
  <si>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</si>
  <si>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</si>
  <si>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</si>
  <si>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</si>
  <si>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</si>
  <si>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</si>
  <si>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</si>
  <si>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</si>
  <si>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</si>
  <si>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</si>
  <si>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</si>
  <si>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</si>
  <si>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</si>
  <si>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</si>
  <si>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</si>
  <si>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</si>
  <si>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</si>
  <si>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</si>
  <si>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</si>
  <si>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</si>
  <si>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</si>
  <si>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</si>
  <si>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</si>
  <si>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</si>
  <si>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</si>
  <si>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</si>
  <si>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</si>
  <si>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</si>
  <si>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</si>
  <si>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</si>
  <si>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</si>
  <si>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</si>
  <si>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</si>
  <si>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</si>
  <si>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</si>
  <si>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</si>
  <si>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</si>
  <si>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</si>
  <si>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</si>
  <si>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</si>
  <si>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</si>
  <si>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</si>
  <si>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</si>
  <si>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</si>
  <si>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</si>
  <si>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</si>
  <si>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</si>
  <si>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</si>
  <si>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</si>
  <si>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</si>
  <si>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</si>
  <si>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</si>
  <si>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</si>
  <si>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</si>
  <si>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</si>
  <si>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</si>
  <si>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</si>
  <si>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</si>
  <si>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</si>
  <si>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</si>
  <si>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</si>
  <si>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</si>
  <si>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</si>
  <si>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</si>
  <si>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</si>
  <si>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</si>
  <si>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</si>
  <si>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</si>
  <si>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</si>
  <si>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</si>
  <si>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</si>
  <si>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</si>
  <si>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</si>
  <si>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</si>
  <si>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</si>
  <si>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</si>
  <si>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</si>
  <si>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</si>
  <si>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</si>
  <si>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</si>
  <si>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</si>
  <si>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</si>
  <si>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</si>
  <si>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</si>
  <si>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</si>
  <si>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</si>
  <si>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</si>
  <si>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</si>
  <si>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</si>
  <si>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</si>
  <si>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</si>
  <si>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</si>
  <si>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</si>
  <si>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</si>
  <si>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</si>
  <si>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</si>
  <si>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</si>
  <si>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</si>
  <si>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</si>
  <si>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</si>
  <si>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</si>
  <si>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</si>
  <si>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</si>
  <si>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</si>
  <si>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</si>
  <si>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</si>
  <si>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</si>
  <si>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</si>
  <si>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</si>
  <si>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</si>
  <si>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</si>
  <si>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</si>
  <si>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</si>
  <si>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</si>
  <si>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</si>
  <si>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</si>
  <si>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</si>
  <si>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</si>
  <si>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</si>
  <si>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</si>
  <si>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</si>
  <si>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</si>
  <si>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</si>
  <si>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</si>
  <si>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</si>
  <si>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</si>
  <si>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</si>
  <si>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</si>
  <si>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</si>
  <si>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</si>
  <si>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</si>
  <si>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</si>
  <si>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</si>
  <si>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</si>
  <si>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</si>
  <si>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</si>
  <si>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</si>
  <si>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</si>
  <si>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</si>
  <si>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</si>
  <si>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</si>
  <si>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</si>
  <si>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</si>
  <si>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</si>
  <si>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</si>
  <si>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</si>
  <si>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</si>
  <si>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</si>
  <si>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</si>
  <si>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</si>
  <si>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</si>
  <si>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</si>
  <si>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</si>
  <si>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</si>
  <si>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</si>
  <si>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</si>
  <si>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</si>
  <si>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</si>
  <si>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</si>
  <si>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</si>
  <si>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</si>
  <si>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</si>
  <si>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</si>
  <si>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</si>
  <si>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</si>
  <si>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</si>
  <si>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</si>
  <si>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</si>
  <si>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</si>
  <si>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</si>
  <si>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</si>
  <si>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</si>
  <si>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</si>
  <si>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</si>
  <si>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</si>
  <si>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</si>
  <si>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</si>
  <si>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</si>
  <si>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</si>
  <si>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</si>
  <si>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</si>
  <si>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</si>
  <si>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</si>
  <si>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</si>
  <si>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</si>
  <si>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</si>
  <si>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</si>
  <si>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</si>
  <si>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</si>
  <si>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</si>
  <si>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</si>
  <si>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</si>
  <si>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</si>
  <si>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</si>
  <si>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</si>
  <si>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</si>
  <si>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</si>
  <si>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</si>
  <si>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</si>
  <si>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</si>
  <si>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</si>
  <si>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</si>
  <si>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</si>
  <si>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</si>
  <si>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</si>
  <si>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</si>
  <si>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</si>
  <si>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</si>
  <si>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</si>
  <si>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</si>
  <si>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</si>
  <si>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</si>
  <si>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</si>
  <si>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</si>
  <si>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</si>
  <si>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</si>
  <si>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</si>
  <si>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</si>
  <si>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</si>
  <si>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</si>
  <si>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</si>
  <si>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</si>
  <si>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</si>
  <si>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</si>
  <si>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</si>
  <si>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</si>
  <si>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</si>
  <si>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</si>
  <si>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</si>
  <si>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</si>
  <si>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</si>
  <si>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</si>
  <si>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</si>
  <si>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</si>
  <si>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</si>
  <si>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</si>
  <si>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</si>
  <si>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</si>
  <si>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</si>
  <si>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</si>
  <si>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</si>
  <si>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</si>
  <si>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</si>
  <si>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</si>
  <si>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</si>
  <si>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</si>
  <si>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</si>
  <si>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</si>
  <si>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</si>
  <si>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</si>
  <si>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</si>
  <si>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</si>
  <si>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</si>
  <si>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</si>
  <si>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</si>
  <si>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</si>
  <si>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</si>
  <si>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</si>
  <si>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</si>
  <si>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</si>
  <si>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</si>
  <si>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</si>
  <si>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</si>
  <si>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</si>
  <si>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</si>
  <si>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</si>
  <si>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</si>
  <si>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</si>
  <si>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</si>
  <si>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</si>
  <si>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</si>
  <si>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</si>
  <si>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</si>
  <si>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</si>
  <si>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</si>
  <si>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</si>
  <si>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</si>
  <si>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</si>
  <si>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</si>
  <si>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</si>
  <si>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</si>
  <si>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</si>
  <si>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</si>
  <si>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</si>
  <si>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</si>
  <si>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</si>
  <si>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</si>
  <si>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</si>
  <si>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</si>
  <si>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</si>
  <si>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</si>
  <si>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</si>
  <si>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</si>
  <si>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</si>
  <si>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</si>
  <si>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</si>
  <si>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</si>
  <si>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</si>
  <si>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</si>
  <si>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</si>
  <si>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</si>
  <si>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</si>
  <si>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</si>
  <si>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</si>
  <si>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</si>
  <si>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</si>
  <si>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</si>
  <si>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</si>
  <si>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</si>
  <si>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</si>
  <si>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</si>
  <si>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</si>
  <si>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</si>
  <si>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</si>
  <si>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</si>
  <si>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</si>
  <si>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</si>
  <si>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</si>
  <si>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</si>
  <si>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</si>
  <si>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</si>
  <si>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</si>
  <si>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</si>
  <si>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</si>
  <si>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</si>
  <si>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</si>
  <si>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</si>
  <si>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</si>
  <si>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</si>
  <si>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</si>
  <si>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</si>
  <si>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</si>
  <si>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</si>
  <si>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</si>
  <si>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</si>
  <si>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</si>
  <si>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</si>
  <si>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</si>
  <si>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</si>
  <si>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</si>
  <si>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</si>
  <si>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</si>
  <si>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</si>
  <si>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</si>
  <si>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</si>
  <si>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</si>
  <si>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</si>
  <si>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</si>
  <si>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</si>
  <si>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</si>
  <si>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</si>
  <si>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</si>
  <si>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</si>
  <si>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</si>
  <si>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</si>
  <si>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</si>
  <si>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</si>
  <si>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</si>
  <si>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</si>
  <si>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</si>
  <si>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</si>
  <si>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</si>
  <si>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</si>
  <si>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</si>
  <si>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</si>
  <si>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</si>
  <si>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</si>
  <si>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</si>
  <si>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</si>
  <si>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</si>
  <si>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</si>
  <si>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</si>
  <si>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</si>
  <si>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</si>
  <si>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</si>
  <si>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</si>
  <si>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</si>
  <si>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</si>
  <si>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</si>
  <si>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</si>
  <si>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</si>
  <si>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</si>
  <si>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</si>
  <si>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</si>
  <si>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</si>
  <si>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</si>
  <si>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</si>
  <si>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</si>
  <si>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</si>
  <si>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</si>
  <si>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</si>
  <si>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</si>
  <si>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</si>
  <si>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</si>
  <si>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</si>
  <si>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</si>
  <si>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</si>
  <si>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</si>
  <si>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</si>
  <si>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</si>
  <si>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</si>
  <si>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</si>
  <si>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</si>
  <si>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</si>
  <si>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</si>
  <si>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</si>
  <si>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</si>
  <si>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</si>
  <si>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</si>
  <si>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</si>
  <si>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</si>
  <si>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</si>
  <si>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</si>
  <si>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</si>
  <si>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</si>
  <si>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</si>
  <si>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</si>
  <si>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</si>
  <si>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</si>
  <si>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</si>
  <si>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</si>
  <si>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</si>
  <si>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</si>
  <si>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</si>
  <si>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</si>
  <si>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</si>
  <si>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</si>
  <si>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</si>
  <si>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</si>
  <si>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</si>
  <si>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</si>
  <si>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</si>
  <si>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</si>
  <si>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</si>
  <si>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</si>
  <si>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</si>
  <si>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</si>
  <si>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</si>
  <si>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</si>
  <si>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</si>
  <si>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</si>
  <si>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</si>
  <si>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</si>
  <si>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</si>
  <si>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</si>
  <si>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</si>
  <si>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</si>
  <si>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</si>
  <si>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</si>
  <si>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</si>
  <si>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</si>
  <si>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</si>
  <si>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</si>
  <si>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</si>
  <si>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</si>
  <si>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</si>
  <si>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</si>
  <si>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</si>
  <si>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</si>
  <si>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</si>
  <si>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</si>
  <si>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</si>
  <si>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</si>
  <si>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</si>
  <si>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</si>
  <si>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</si>
  <si>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</si>
  <si>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</si>
  <si>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</si>
  <si>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</si>
  <si>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</si>
  <si>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</si>
  <si>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</si>
  <si>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</si>
  <si>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</si>
  <si>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</si>
  <si>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</si>
  <si>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</si>
  <si>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</si>
  <si>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</si>
  <si>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</si>
  <si>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</si>
  <si>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</si>
  <si>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</si>
  <si>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</si>
  <si>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</si>
  <si>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</si>
  <si>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</si>
  <si>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</si>
  <si>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</si>
  <si>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</si>
  <si>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</si>
  <si>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</si>
  <si>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</si>
  <si>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</si>
  <si>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</si>
  <si>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</si>
  <si>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</si>
  <si>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</si>
  <si>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</si>
  <si>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</si>
  <si>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</si>
  <si>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</si>
  <si>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</si>
  <si>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</si>
  <si>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</si>
  <si>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</si>
  <si>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</si>
  <si>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</si>
  <si>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</si>
  <si>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</si>
  <si>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</si>
  <si>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</si>
  <si>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</si>
  <si>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</si>
  <si>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</si>
  <si>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</si>
  <si>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</si>
  <si>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</si>
  <si>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</si>
  <si>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</si>
  <si>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</si>
  <si>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</si>
  <si>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</si>
  <si>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</si>
  <si>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</si>
  <si>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</si>
  <si>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</si>
  <si>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</si>
  <si>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</si>
  <si>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</si>
  <si>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</si>
  <si>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</si>
  <si>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</si>
  <si>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</si>
  <si>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</si>
  <si>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</si>
  <si>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</si>
  <si>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</si>
  <si>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</si>
  <si>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</si>
  <si>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</si>
  <si>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</si>
  <si>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</si>
  <si>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</si>
  <si>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</si>
  <si>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</si>
  <si>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</si>
  <si>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</si>
  <si>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</si>
  <si>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</si>
  <si>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</si>
  <si>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</si>
  <si>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</si>
  <si>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</si>
  <si>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</si>
  <si>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</si>
  <si>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</si>
  <si>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</si>
  <si>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</si>
  <si>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</si>
  <si>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</si>
  <si>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</si>
  <si>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</si>
  <si>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</si>
  <si>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</si>
  <si>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</si>
  <si>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</si>
  <si>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</si>
  <si>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</si>
  <si>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</si>
  <si>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</si>
  <si>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</si>
  <si>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</si>
  <si>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</si>
  <si>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</si>
  <si>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</si>
  <si>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</si>
  <si>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</si>
  <si>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</si>
  <si>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</si>
  <si>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</si>
  <si>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</si>
  <si>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</si>
  <si>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</si>
  <si>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</si>
  <si>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</si>
  <si>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</si>
  <si>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</si>
  <si>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</si>
  <si>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</si>
  <si>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</si>
  <si>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</si>
  <si>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</si>
  <si>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</si>
  <si>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</si>
  <si>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</si>
  <si>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</si>
  <si>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</si>
  <si>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</si>
  <si>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</si>
  <si>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</si>
  <si>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</si>
  <si>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</si>
  <si>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</si>
  <si>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</si>
  <si>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</si>
  <si>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</si>
  <si>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</si>
  <si>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</si>
  <si>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</si>
  <si>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</si>
  <si>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</si>
  <si>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</si>
  <si>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</si>
  <si>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</si>
  <si>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</si>
  <si>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</si>
  <si>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</si>
  <si>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</si>
  <si>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</si>
  <si>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</si>
  <si>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</si>
  <si>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</si>
  <si>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</si>
  <si>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</si>
  <si>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</si>
  <si>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</si>
  <si>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</si>
  <si>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</si>
  <si>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</si>
  <si>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</si>
  <si>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</si>
  <si>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</si>
  <si>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</si>
  <si>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</si>
  <si>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</si>
  <si>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</si>
  <si>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</si>
  <si>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</si>
  <si>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</si>
  <si>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</si>
  <si>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</si>
  <si>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</si>
  <si>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</si>
  <si>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</si>
  <si>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</si>
  <si>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</si>
  <si>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</si>
  <si>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</si>
  <si>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</si>
  <si>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</si>
  <si>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</si>
  <si>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</si>
  <si>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</si>
  <si>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</si>
  <si>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</si>
  <si>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</si>
  <si>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</si>
  <si>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</si>
  <si>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</si>
  <si>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</si>
  <si>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</si>
  <si>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</si>
  <si>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</si>
  <si>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</si>
  <si>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</si>
  <si>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</si>
  <si>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</si>
  <si>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</si>
  <si>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</si>
  <si>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</si>
  <si>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</si>
  <si>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</si>
  <si>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</si>
  <si>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</si>
  <si>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</si>
  <si>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</si>
  <si>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</si>
  <si>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</si>
  <si>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</si>
  <si>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</si>
  <si>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</si>
  <si>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</si>
  <si>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</si>
  <si>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</si>
  <si>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</si>
  <si>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</si>
  <si>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</si>
  <si>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</si>
  <si>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</si>
  <si>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</si>
  <si>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</si>
  <si>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</si>
  <si>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</si>
  <si>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</si>
  <si>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</si>
  <si>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</si>
  <si>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</si>
  <si>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</si>
  <si>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</si>
  <si>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</si>
  <si>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</si>
  <si>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</si>
  <si>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</si>
  <si>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</si>
  <si>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</si>
  <si>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</si>
  <si>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</si>
  <si>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</si>
  <si>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</si>
  <si>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</si>
  <si>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</si>
  <si>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</si>
  <si>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</si>
  <si>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</si>
  <si>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</si>
  <si>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</si>
  <si>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</si>
  <si>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</si>
  <si>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</si>
  <si>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</si>
  <si>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</si>
  <si>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</si>
  <si>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</si>
  <si>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</si>
  <si>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</si>
  <si>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</si>
  <si>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</si>
  <si>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</si>
  <si>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</si>
  <si>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</si>
  <si>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</si>
  <si>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</si>
  <si>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</si>
  <si>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</si>
  <si>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</si>
  <si>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</si>
  <si>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</si>
  <si>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</si>
  <si>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</si>
  <si>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</si>
  <si>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</si>
  <si>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</si>
  <si>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</si>
  <si>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</si>
  <si>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</si>
  <si>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</si>
  <si>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</si>
  <si>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</si>
  <si>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</si>
  <si>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</si>
  <si>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</si>
  <si>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</si>
  <si>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</si>
  <si>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</si>
  <si>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</si>
  <si>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</si>
  <si>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</si>
  <si>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</si>
  <si>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</si>
  <si>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</si>
  <si>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</si>
  <si>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</si>
  <si>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</si>
  <si>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</si>
  <si>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</si>
  <si>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</si>
  <si>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</si>
  <si>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</si>
  <si>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</si>
  <si>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</si>
  <si>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</si>
  <si>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</si>
  <si>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</si>
  <si>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</si>
  <si>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</si>
  <si>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</si>
  <si>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</si>
  <si>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</si>
  <si>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</si>
  <si>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</si>
  <si>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</si>
  <si>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</si>
  <si>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</si>
  <si>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</si>
  <si>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</si>
  <si>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</si>
  <si>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</si>
  <si>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</si>
  <si>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</si>
  <si>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</si>
  <si>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</si>
  <si>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</si>
  <si>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</si>
  <si>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</si>
  <si>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</si>
  <si>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</si>
  <si>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</si>
  <si>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</si>
  <si>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</si>
  <si>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</si>
  <si>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</si>
  <si>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</si>
  <si>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</si>
  <si>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</si>
  <si>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</si>
  <si>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</si>
  <si>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</si>
  <si>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</si>
  <si>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</si>
  <si>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</si>
  <si>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</si>
  <si>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</si>
  <si>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</si>
  <si>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</si>
  <si>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</si>
  <si>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</si>
  <si>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</si>
  <si>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</si>
  <si>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</si>
  <si>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</si>
  <si>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</si>
  <si>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</si>
  <si>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</si>
  <si>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</si>
  <si>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</si>
  <si>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</si>
  <si>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</si>
  <si>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</si>
  <si>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</si>
  <si>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</si>
  <si>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</si>
  <si>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</si>
  <si>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</si>
  <si>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</si>
  <si>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</si>
  <si>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</si>
  <si>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</si>
  <si>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</si>
  <si>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</si>
  <si>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</si>
  <si>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</si>
  <si>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</si>
  <si>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</si>
  <si>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</si>
  <si>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</si>
  <si>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</si>
  <si>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</si>
  <si>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</si>
  <si>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</si>
  <si>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</si>
  <si>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</si>
  <si>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</si>
  <si>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</si>
  <si>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</si>
  <si>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</si>
  <si>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</si>
  <si>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</si>
  <si>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</si>
  <si>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</si>
  <si>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</si>
  <si>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</si>
  <si>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</si>
  <si>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</si>
  <si>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</si>
  <si>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</si>
  <si>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</si>
  <si>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</si>
  <si>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</si>
  <si>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</si>
  <si>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</si>
  <si>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</si>
  <si>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</si>
  <si>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</si>
  <si>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</si>
  <si>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</si>
  <si>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</si>
  <si>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</si>
  <si>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</si>
  <si>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</si>
  <si>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</si>
  <si>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</si>
  <si>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</si>
  <si>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</si>
  <si>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</si>
  <si>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</si>
  <si>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</si>
  <si>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</si>
  <si>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</si>
  <si>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</si>
  <si>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</si>
  <si>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</si>
  <si>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</si>
  <si>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</si>
  <si>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</si>
  <si>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</si>
  <si>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</si>
  <si>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</si>
  <si>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</si>
  <si>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</si>
  <si>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</si>
  <si>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</si>
  <si>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</si>
  <si>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</si>
  <si>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</si>
  <si>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</si>
  <si>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</si>
  <si>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</si>
  <si>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</si>
  <si>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</si>
  <si>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</si>
  <si>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</si>
  <si>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</si>
  <si>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</si>
  <si>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</si>
  <si>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</si>
  <si>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</si>
  <si>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</si>
  <si>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</si>
  <si>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</si>
  <si>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</si>
  <si>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</si>
  <si>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</si>
  <si>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</si>
  <si>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</si>
  <si>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</si>
  <si>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</si>
  <si>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</si>
  <si>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</si>
  <si>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</si>
  <si>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</si>
  <si>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</si>
  <si>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</si>
  <si>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</si>
  <si>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</si>
  <si>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</si>
  <si>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</si>
  <si>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</si>
  <si>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</si>
  <si>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</si>
  <si>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</si>
  <si>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</si>
  <si>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</si>
  <si>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</si>
  <si>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</si>
  <si>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</si>
  <si>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</si>
  <si>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</si>
  <si>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</si>
  <si>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</si>
  <si>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</si>
  <si>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</si>
  <si>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</si>
  <si>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</si>
  <si>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</si>
  <si>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</si>
  <si>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</si>
  <si>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</si>
  <si>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</si>
  <si>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</si>
  <si>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</si>
  <si>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</si>
  <si>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</si>
  <si>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</si>
  <si>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</si>
  <si>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</si>
  <si>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</si>
  <si>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</si>
  <si>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</si>
  <si>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</si>
  <si>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</si>
  <si>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</si>
  <si>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</si>
  <si>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</si>
  <si>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</si>
  <si>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</si>
  <si>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</si>
  <si>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</si>
  <si>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</si>
  <si>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</si>
  <si>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</si>
  <si>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</si>
  <si>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</si>
  <si>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</si>
  <si>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</si>
  <si>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</si>
  <si>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</si>
  <si>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</si>
  <si>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</si>
  <si>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</si>
  <si>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</si>
  <si>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</si>
  <si>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</si>
  <si>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</si>
  <si>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</si>
  <si>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</si>
  <si>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</si>
  <si>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</si>
  <si>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</si>
  <si>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</si>
  <si>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</si>
  <si>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</si>
  <si>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</si>
  <si>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</si>
  <si>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</si>
  <si>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</si>
  <si>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</si>
  <si>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</si>
  <si>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</si>
  <si>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</si>
  <si>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</si>
  <si>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</si>
  <si>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</si>
  <si>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</si>
  <si>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</si>
  <si>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</si>
  <si>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</si>
  <si>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</si>
  <si>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</si>
  <si>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</si>
  <si>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</si>
  <si>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</si>
  <si>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</si>
  <si>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</si>
  <si>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</si>
  <si>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</si>
  <si>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</si>
  <si>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</si>
  <si>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</si>
  <si>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</si>
  <si>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</si>
  <si>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</si>
  <si>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</si>
  <si>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</si>
  <si>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</si>
  <si>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</si>
  <si>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</si>
  <si>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</si>
  <si>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</si>
  <si>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</si>
  <si>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</si>
  <si>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</si>
  <si>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</si>
  <si>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</si>
  <si>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</si>
  <si>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</si>
  <si>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</si>
  <si>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</si>
  <si>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</si>
  <si>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</si>
  <si>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</si>
  <si>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</si>
  <si>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</si>
  <si>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</si>
  <si>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</si>
  <si>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</si>
  <si>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</si>
  <si>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</si>
  <si>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</si>
  <si>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</si>
  <si>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</si>
  <si>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</si>
  <si>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</si>
  <si>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</si>
  <si>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</si>
  <si>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</si>
  <si>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</si>
  <si>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</si>
  <si>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</si>
  <si>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</si>
  <si>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</si>
  <si>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</si>
  <si>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</si>
  <si>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</si>
  <si>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</si>
  <si>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</si>
  <si>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</si>
  <si>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</si>
  <si>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</si>
  <si>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</si>
  <si>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</si>
  <si>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</si>
  <si>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</si>
  <si>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</si>
  <si>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</si>
  <si>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</si>
  <si>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</si>
  <si>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</si>
  <si>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</si>
  <si>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</si>
  <si>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</si>
  <si>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</si>
  <si>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</si>
  <si>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</si>
  <si>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</si>
  <si>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</si>
  <si>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</si>
  <si>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</si>
  <si>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</si>
  <si>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</si>
  <si>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</si>
  <si>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</si>
  <si>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</si>
  <si>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</si>
  <si>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</si>
  <si>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</si>
  <si>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</si>
  <si>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</si>
  <si>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</si>
  <si>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</si>
  <si>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</si>
  <si>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</si>
  <si>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</si>
  <si>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</si>
  <si>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</si>
  <si>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</si>
  <si>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</si>
  <si>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</si>
  <si>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</si>
  <si>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</si>
  <si>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</si>
  <si>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</si>
  <si>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</si>
  <si>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</si>
  <si>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</si>
  <si>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</si>
  <si>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</si>
  <si>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</si>
  <si>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</si>
  <si>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</si>
  <si>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</si>
  <si>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</si>
  <si>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</si>
  <si>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</si>
  <si>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</si>
  <si>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</si>
  <si>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</si>
  <si>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</si>
  <si>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</si>
  <si>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</si>
  <si>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</si>
  <si>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</si>
  <si>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</si>
  <si>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</si>
  <si>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</si>
  <si>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</si>
  <si>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</si>
  <si>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</si>
  <si>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</si>
  <si>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</si>
  <si>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</si>
  <si>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</si>
  <si>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</si>
  <si>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</si>
  <si>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</si>
  <si>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</si>
  <si>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</si>
  <si>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</si>
  <si>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</si>
  <si>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</si>
  <si>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</si>
  <si>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</si>
  <si>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</si>
  <si>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</si>
  <si>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</si>
  <si>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</si>
  <si>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</si>
  <si>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</si>
  <si>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</si>
  <si>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</si>
  <si>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</si>
  <si>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</si>
  <si>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</si>
  <si>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</si>
  <si>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</si>
  <si>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</si>
  <si>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</si>
  <si>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</si>
  <si>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</si>
  <si>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</si>
  <si>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</si>
  <si>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</si>
  <si>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</si>
  <si>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</si>
  <si>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</si>
  <si>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</si>
  <si>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</si>
  <si>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</si>
  <si>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</si>
  <si>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</si>
  <si>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</si>
  <si>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</si>
  <si>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</si>
  <si>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</si>
  <si>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</si>
  <si>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</si>
  <si>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</si>
  <si>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</si>
  <si>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</si>
  <si>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</si>
  <si>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</si>
  <si>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</si>
  <si>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</si>
  <si>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</si>
  <si>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</si>
  <si>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</si>
  <si>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</si>
  <si>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</si>
  <si>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</si>
  <si>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</si>
  <si>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</si>
  <si>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</si>
  <si>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</si>
  <si>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</si>
  <si>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</si>
  <si>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</si>
  <si>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</si>
  <si>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</si>
  <si>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</si>
  <si>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</si>
  <si>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</si>
  <si>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</si>
  <si>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</si>
  <si>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</si>
  <si>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</si>
  <si>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</si>
  <si>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</si>
  <si>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</si>
  <si>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</si>
  <si>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</si>
  <si>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</si>
  <si>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</si>
  <si>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</si>
  <si>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</si>
  <si>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</si>
  <si>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</si>
  <si>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</si>
  <si>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</si>
  <si>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</si>
  <si>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</si>
  <si>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</si>
  <si>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</si>
  <si>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</si>
  <si>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</si>
  <si>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</si>
  <si>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</si>
  <si>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</si>
  <si>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</si>
  <si>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</si>
  <si>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</si>
  <si>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</si>
  <si>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</si>
  <si>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</si>
  <si>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</si>
  <si>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</si>
  <si>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</si>
  <si>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</si>
  <si>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</si>
  <si>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</si>
  <si>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</si>
  <si>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</si>
  <si>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</si>
  <si>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</si>
  <si>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</si>
  <si>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</si>
  <si>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</si>
  <si>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</si>
  <si>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</si>
  <si>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</si>
  <si>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</si>
  <si>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</si>
  <si>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</si>
  <si>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</si>
  <si>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</si>
  <si>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</si>
  <si>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</si>
  <si>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</si>
  <si>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</si>
  <si>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</si>
  <si>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</si>
  <si>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</si>
  <si>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</si>
  <si>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</si>
  <si>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</si>
  <si>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</si>
  <si>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</si>
  <si>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</si>
  <si>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</si>
  <si>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</si>
  <si>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</si>
  <si>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</si>
  <si>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</si>
  <si>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</si>
  <si>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</si>
  <si>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</si>
  <si>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</si>
  <si>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</si>
  <si>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</si>
  <si>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</si>
  <si>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</si>
  <si>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</si>
  <si>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</si>
  <si>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</si>
  <si>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</si>
  <si>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</si>
  <si>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</si>
  <si>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</si>
  <si>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</si>
  <si>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</si>
  <si>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</si>
  <si>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</si>
  <si>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</si>
  <si>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</si>
  <si>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</si>
  <si>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</si>
  <si>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</si>
  <si>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</si>
  <si>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</si>
  <si>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</si>
  <si>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</si>
  <si>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</si>
  <si>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</si>
  <si>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</si>
  <si>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</si>
  <si>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</si>
  <si>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</si>
  <si>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</si>
  <si>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</si>
  <si>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</si>
  <si>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</si>
  <si>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</si>
  <si>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</si>
  <si>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</si>
  <si>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</si>
  <si>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</si>
  <si>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</si>
  <si>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</si>
  <si>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</si>
  <si>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</si>
  <si>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</si>
  <si>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</si>
  <si>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</si>
  <si>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</si>
  <si>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</si>
  <si>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</si>
  <si>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</si>
  <si>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</si>
  <si>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</si>
  <si>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</si>
  <si>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</si>
  <si>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</si>
  <si>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</si>
  <si>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</si>
  <si>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</si>
  <si>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</si>
  <si>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</si>
  <si>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</si>
  <si>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</si>
  <si>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</si>
  <si>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</si>
  <si>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</si>
  <si>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</si>
  <si>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</si>
  <si>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</si>
  <si>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</si>
  <si>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</si>
  <si>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</si>
  <si>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</si>
  <si>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</si>
  <si>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</si>
  <si>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</si>
  <si>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</si>
  <si>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</si>
  <si>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</si>
  <si>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</si>
  <si>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</si>
  <si>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</si>
  <si>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</si>
  <si>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</si>
  <si>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</si>
  <si>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</si>
  <si>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</si>
  <si>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</si>
  <si>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</si>
  <si>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</si>
  <si>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</si>
  <si>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</si>
  <si>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</si>
  <si>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</si>
  <si>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</si>
  <si>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</si>
  <si>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</si>
  <si>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</si>
  <si>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</si>
  <si>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</si>
  <si>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</si>
  <si>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</si>
  <si>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</si>
  <si>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</si>
  <si>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</si>
  <si>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</si>
  <si>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</si>
  <si>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</si>
  <si>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</si>
  <si>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</si>
  <si>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</si>
  <si>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</si>
  <si>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</si>
  <si>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</si>
  <si>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</si>
  <si>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</si>
  <si>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</si>
  <si>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</si>
  <si>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</si>
  <si>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</si>
  <si>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</si>
  <si>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</si>
  <si>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</si>
  <si>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</si>
  <si>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</si>
  <si>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</si>
  <si>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</si>
  <si>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</si>
  <si>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</si>
  <si>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</si>
  <si>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</si>
  <si>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</si>
  <si>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</si>
  <si>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</si>
  <si>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</si>
  <si>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</si>
  <si>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</si>
  <si>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</si>
  <si>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</si>
  <si>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</si>
  <si>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</si>
  <si>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</si>
  <si>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</si>
  <si>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</si>
  <si>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</si>
  <si>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</si>
  <si>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</si>
  <si>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</si>
  <si>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</si>
  <si>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</si>
  <si>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</si>
  <si>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</si>
  <si>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</si>
  <si>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</si>
  <si>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</si>
  <si>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</si>
  <si>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</si>
  <si>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</si>
  <si>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</si>
  <si>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</si>
  <si>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</si>
  <si>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</si>
  <si>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</si>
  <si>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</si>
  <si>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</si>
  <si>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</si>
  <si>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</si>
  <si>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</si>
  <si>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</si>
  <si>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</si>
  <si>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</si>
  <si>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</si>
  <si>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</si>
  <si>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</si>
  <si>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</si>
  <si>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</si>
  <si>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</si>
  <si>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</si>
  <si>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</si>
  <si>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</si>
  <si>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</si>
  <si>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</si>
  <si>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</si>
  <si>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</si>
  <si>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</si>
  <si>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</si>
  <si>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</si>
  <si>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</si>
  <si>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</si>
  <si>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</si>
  <si>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</si>
  <si>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</si>
  <si>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</si>
  <si>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</si>
  <si>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</si>
  <si>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</si>
  <si>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</si>
  <si>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</si>
  <si>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</si>
  <si>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</si>
  <si>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</si>
  <si>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</si>
  <si>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</si>
  <si>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</si>
  <si>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</si>
  <si>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</si>
  <si>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</si>
  <si>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</si>
  <si>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</si>
  <si>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</si>
  <si>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</si>
  <si>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</si>
  <si>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</si>
  <si>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</si>
  <si>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</si>
  <si>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</si>
  <si>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</si>
  <si>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</si>
  <si>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</si>
  <si>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</si>
  <si>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</si>
  <si>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</si>
  <si>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</si>
  <si>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</si>
  <si>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</si>
  <si>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</si>
  <si>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</si>
  <si>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</si>
  <si>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</si>
  <si>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</si>
  <si>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</si>
  <si>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</si>
  <si>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</si>
  <si>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</si>
  <si>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</si>
  <si>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</si>
  <si>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</si>
  <si>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</si>
  <si>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</si>
  <si>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</si>
  <si>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</si>
  <si>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</si>
  <si>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</si>
  <si>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</si>
  <si>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</si>
  <si>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</si>
  <si>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</si>
  <si>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</si>
  <si>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</si>
  <si>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</si>
  <si>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</si>
  <si>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</si>
  <si>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</si>
  <si>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</si>
  <si>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</si>
  <si>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</si>
  <si>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</si>
  <si>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</si>
  <si>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</si>
  <si>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</si>
  <si>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</si>
  <si>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</si>
  <si>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</si>
  <si>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</si>
  <si>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</si>
  <si>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</si>
  <si>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</si>
  <si>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</si>
  <si>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</si>
  <si>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</si>
  <si>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</si>
  <si>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</si>
  <si>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</si>
  <si>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</si>
  <si>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</si>
  <si>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</si>
  <si>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</si>
  <si>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</si>
  <si>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</si>
  <si>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</si>
  <si>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</si>
  <si>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</si>
  <si>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</si>
  <si>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</si>
  <si>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</si>
  <si>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</si>
  <si>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</si>
  <si>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</si>
  <si>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</si>
  <si>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</si>
  <si>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</si>
  <si>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</si>
  <si>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</si>
  <si>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</si>
  <si>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</si>
  <si>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</si>
  <si>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</si>
  <si>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</si>
  <si>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</si>
  <si>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</si>
  <si>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</si>
  <si>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</si>
  <si>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</si>
  <si>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</si>
  <si>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</si>
  <si>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</si>
  <si>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</si>
  <si>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</si>
  <si>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</si>
  <si>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</si>
  <si>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</si>
  <si>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</si>
  <si>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</si>
  <si>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</si>
  <si>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</si>
  <si>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</si>
  <si>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</si>
  <si>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</si>
  <si>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</si>
  <si>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</si>
  <si>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</si>
  <si>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</si>
  <si>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</si>
  <si>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</si>
  <si>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</si>
  <si>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</si>
  <si>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</si>
  <si>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</si>
  <si>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</si>
  <si>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</si>
  <si>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</si>
  <si>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</si>
  <si>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</si>
  <si>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</si>
  <si>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</si>
  <si>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</si>
  <si>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</si>
  <si>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</si>
  <si>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</si>
  <si>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</si>
  <si>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</si>
  <si>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</si>
  <si>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</si>
  <si>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</si>
  <si>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</si>
  <si>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</si>
  <si>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</si>
  <si>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</si>
  <si>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</si>
  <si>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</si>
  <si>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</si>
  <si>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</si>
  <si>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</si>
  <si>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</si>
  <si>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</si>
  <si>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</si>
  <si>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</si>
  <si>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</si>
  <si>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</si>
  <si>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</si>
  <si>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</si>
  <si>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</si>
  <si>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</si>
  <si>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</si>
  <si>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</si>
  <si>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</si>
  <si>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</si>
  <si>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</si>
  <si>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</si>
  <si>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</si>
  <si>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</si>
  <si>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</si>
  <si>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</si>
  <si>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</si>
  <si>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</si>
  <si>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</si>
  <si>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</si>
  <si>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</si>
  <si>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</si>
  <si>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</si>
  <si>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</si>
  <si>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</si>
  <si>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</si>
  <si>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</si>
  <si>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</si>
  <si>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</si>
  <si>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</si>
  <si>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</si>
  <si>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</si>
  <si>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</si>
  <si>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</si>
  <si>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</si>
  <si>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</si>
  <si>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</si>
  <si>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</si>
  <si>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</si>
  <si>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</si>
  <si>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</si>
  <si>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</si>
  <si>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</si>
  <si>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</si>
  <si>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</si>
  <si>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</si>
  <si>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</si>
  <si>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</si>
  <si>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</si>
  <si>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</si>
  <si>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</si>
  <si>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</si>
  <si>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</si>
  <si>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</si>
  <si>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</si>
  <si>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</si>
  <si>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</si>
  <si>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</si>
  <si>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</si>
  <si>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</si>
  <si>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</si>
  <si>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</si>
  <si>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</si>
  <si>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</si>
  <si>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</si>
  <si>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</si>
  <si>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</si>
  <si>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</si>
  <si>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</si>
  <si>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</si>
  <si>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</si>
  <si>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</si>
  <si>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</si>
  <si>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</si>
  <si>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</si>
  <si>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</si>
  <si>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</si>
  <si>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</si>
  <si>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</si>
  <si>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</si>
  <si>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</si>
  <si>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</si>
  <si>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</si>
  <si>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</si>
  <si>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</si>
  <si>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</si>
  <si>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</si>
  <si>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</si>
  <si>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</si>
  <si>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</si>
  <si>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</si>
  <si>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</si>
  <si>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</si>
  <si>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</si>
  <si>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</si>
  <si>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</si>
  <si>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</si>
  <si>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</si>
  <si>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</si>
  <si>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</si>
  <si>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</si>
  <si>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</si>
  <si>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</si>
  <si>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</si>
  <si>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</si>
  <si>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</si>
  <si>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</si>
  <si>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</si>
  <si>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</si>
  <si>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</si>
  <si>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</si>
  <si>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</si>
  <si>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</si>
  <si>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</si>
  <si>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</si>
  <si>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</si>
  <si>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</si>
  <si>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</si>
  <si>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</si>
  <si>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</si>
  <si>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</si>
  <si>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</si>
  <si>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</si>
  <si>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</si>
  <si>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</si>
  <si>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</si>
  <si>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</si>
  <si>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</si>
  <si>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</si>
  <si>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</si>
  <si>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</si>
  <si>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</si>
  <si>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</si>
  <si>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</si>
  <si>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</si>
  <si>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</si>
  <si>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</si>
  <si>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</si>
  <si>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</si>
  <si>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</si>
  <si>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</si>
  <si>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</si>
  <si>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</si>
  <si>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</si>
  <si>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</si>
  <si>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</si>
  <si>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</si>
  <si>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</si>
  <si>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</si>
  <si>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</si>
  <si>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</si>
  <si>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</si>
  <si>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</si>
  <si>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</si>
  <si>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</si>
  <si>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</si>
  <si>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</si>
  <si>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</si>
  <si>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</si>
  <si>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</si>
  <si>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</si>
  <si>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</si>
  <si>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</si>
  <si>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</si>
  <si>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</si>
  <si>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</si>
  <si>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</si>
  <si>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</si>
  <si>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</si>
  <si>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</si>
  <si>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</si>
  <si>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</si>
  <si>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</si>
  <si>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</si>
  <si>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</si>
  <si>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</si>
  <si>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</si>
  <si>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</si>
  <si>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</si>
  <si>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</si>
  <si>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</si>
  <si>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</si>
  <si>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</si>
  <si>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</si>
  <si>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</si>
  <si>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</si>
  <si>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</si>
  <si>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</si>
  <si>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</si>
  <si>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</si>
  <si>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</si>
  <si>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</si>
  <si>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</si>
  <si>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</si>
  <si>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</si>
  <si>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</si>
  <si>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</si>
  <si>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</si>
  <si>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</si>
  <si>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</si>
  <si>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</si>
  <si>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</si>
  <si>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</si>
  <si>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</si>
  <si>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</si>
  <si>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</si>
  <si>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</si>
  <si>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</si>
  <si>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</si>
  <si>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</si>
  <si>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</si>
  <si>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</si>
  <si>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</si>
  <si>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</si>
  <si>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</si>
  <si>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</si>
  <si>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</si>
  <si>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</si>
  <si>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</si>
  <si>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</si>
  <si>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</si>
  <si>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</si>
  <si>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</si>
  <si>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</si>
  <si>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</si>
  <si>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</si>
  <si>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</si>
  <si>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</si>
  <si>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</si>
  <si>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</si>
  <si>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</si>
  <si>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</si>
  <si>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</si>
  <si>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</si>
  <si>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</si>
  <si>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</si>
  <si>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</si>
  <si>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</si>
  <si>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</si>
  <si>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</si>
  <si>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</si>
  <si>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</si>
  <si>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</si>
  <si>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</si>
  <si>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</si>
  <si>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</si>
  <si>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</si>
  <si>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</si>
  <si>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</si>
  <si>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</si>
  <si>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</si>
  <si>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</si>
  <si>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</si>
  <si>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</si>
  <si>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</si>
  <si>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</si>
  <si>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</si>
  <si>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</si>
  <si>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</si>
  <si>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</si>
  <si>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</si>
  <si>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</si>
  <si>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</si>
  <si>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</si>
  <si>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</si>
  <si>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</si>
  <si>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</si>
  <si>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</si>
  <si>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</si>
  <si>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</si>
  <si>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</si>
  <si>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</si>
  <si>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</si>
  <si>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</si>
  <si>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</si>
  <si>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</si>
  <si>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</si>
  <si>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</si>
  <si>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</si>
  <si>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</si>
  <si>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</si>
  <si>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</si>
  <si>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</si>
  <si>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</si>
  <si>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</si>
  <si>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</si>
  <si>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</si>
  <si>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</si>
  <si>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</si>
  <si>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</si>
  <si>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</si>
  <si>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</si>
  <si>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</si>
  <si>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</si>
  <si>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</si>
  <si>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</si>
  <si>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</si>
  <si>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</si>
  <si>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</si>
  <si>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</si>
  <si>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</si>
  <si>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</si>
  <si>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</si>
  <si>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</si>
  <si>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</si>
  <si>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</si>
  <si>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</si>
  <si>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</si>
  <si>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</si>
  <si>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</si>
  <si>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</si>
  <si>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</si>
  <si>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</si>
  <si>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</si>
  <si>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</si>
  <si>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</si>
  <si>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</si>
  <si>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</si>
  <si>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</si>
  <si>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</si>
  <si>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</si>
  <si>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</si>
  <si>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</si>
  <si>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</si>
  <si>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</si>
  <si>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</si>
  <si>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</si>
  <si>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</si>
  <si>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</si>
  <si>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</si>
  <si>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</si>
  <si>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</si>
  <si>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</si>
  <si>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</si>
  <si>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</si>
  <si>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</si>
  <si>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</si>
  <si>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</si>
  <si>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</si>
  <si>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</si>
  <si>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</si>
  <si>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</si>
  <si>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</si>
  <si>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</si>
  <si>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</si>
  <si>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</si>
  <si>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</si>
  <si>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</si>
  <si>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</si>
  <si>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</si>
  <si>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</si>
  <si>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</si>
  <si>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</si>
  <si>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</si>
  <si>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</si>
  <si>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</si>
  <si>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</si>
  <si>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</si>
  <si>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</si>
  <si>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</si>
  <si>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</si>
  <si>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</si>
  <si>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</si>
  <si>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</si>
  <si>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</si>
  <si>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</si>
  <si>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</si>
  <si>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</si>
  <si>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</si>
  <si>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</si>
  <si>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</si>
  <si>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</si>
  <si>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</si>
  <si>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</si>
  <si>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</si>
  <si>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</si>
  <si>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</si>
  <si>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</si>
  <si>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</si>
  <si>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</si>
  <si>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</si>
  <si>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</si>
  <si>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</si>
  <si>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</si>
  <si>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</si>
  <si>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</si>
  <si>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</si>
  <si>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</si>
  <si>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</si>
  <si>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</si>
  <si>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</si>
  <si>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</si>
  <si>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</si>
  <si>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</si>
  <si>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</si>
  <si>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</si>
  <si>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</si>
  <si>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</si>
  <si>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</si>
  <si>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</si>
  <si>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</si>
  <si>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</si>
  <si>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</si>
  <si>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</si>
  <si>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</si>
  <si>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</si>
  <si>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</si>
  <si>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</si>
  <si>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</si>
  <si>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</si>
  <si>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</si>
  <si>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</si>
  <si>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</si>
  <si>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</si>
  <si>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</si>
  <si>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</si>
  <si>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</si>
  <si>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</si>
  <si>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</si>
  <si>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</si>
  <si>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</si>
  <si>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</si>
  <si>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</si>
  <si>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</si>
  <si>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</si>
  <si>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</si>
  <si>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</si>
  <si>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</si>
  <si>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</si>
  <si>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</si>
  <si>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</si>
  <si>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</si>
  <si>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</si>
  <si>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</si>
  <si>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</si>
  <si>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</si>
  <si>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</si>
  <si>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</si>
  <si>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</si>
  <si>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</si>
  <si>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</si>
  <si>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</si>
  <si>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</si>
  <si>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</si>
  <si>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</si>
  <si>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</si>
  <si>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</si>
  <si>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</si>
  <si>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</si>
  <si>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</si>
  <si>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</si>
  <si>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</si>
  <si>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</si>
  <si>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</si>
  <si>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</si>
  <si>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</si>
  <si>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</si>
  <si>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</si>
  <si>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</si>
  <si>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</si>
  <si>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</si>
  <si>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</si>
  <si>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</si>
  <si>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</si>
  <si>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</si>
  <si>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</si>
  <si>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</si>
  <si>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</si>
  <si>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</si>
  <si>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</si>
  <si>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</si>
  <si>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</si>
  <si>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</si>
  <si>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</si>
  <si>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</si>
  <si>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</si>
  <si>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</si>
  <si>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</si>
  <si>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</si>
  <si>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</si>
  <si>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</si>
  <si>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</si>
  <si>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</si>
  <si>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</si>
  <si>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</si>
  <si>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</si>
  <si>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</si>
  <si>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</si>
  <si>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</si>
  <si>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</si>
  <si>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</si>
  <si>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</si>
  <si>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</si>
  <si>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</si>
  <si>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</si>
  <si>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</si>
  <si>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</si>
  <si>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</si>
  <si>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</si>
  <si>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</si>
  <si>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</si>
  <si>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</si>
  <si>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</si>
  <si>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</si>
  <si>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</si>
  <si>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</si>
  <si>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</si>
  <si>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</si>
  <si>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</si>
  <si>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</si>
  <si>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</si>
  <si>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</si>
  <si>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</si>
  <si>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</si>
  <si>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</si>
  <si>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</si>
  <si>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</si>
  <si>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</si>
  <si>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</si>
  <si>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</si>
  <si>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</si>
  <si>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</si>
  <si>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</si>
  <si>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</si>
  <si>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</si>
  <si>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</si>
  <si>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</si>
  <si>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</si>
  <si>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</si>
  <si>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</si>
  <si>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</si>
  <si>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</si>
  <si>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</si>
  <si>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</si>
  <si>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</si>
  <si>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</si>
  <si>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</si>
  <si>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</si>
  <si>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</si>
  <si>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</si>
  <si>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</si>
  <si>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</si>
  <si>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</si>
  <si>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</si>
  <si>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</si>
  <si>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</si>
  <si>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</si>
  <si>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</si>
  <si>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</si>
  <si>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</si>
  <si>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</si>
  <si>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</si>
  <si>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</si>
  <si>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</si>
  <si>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</si>
  <si>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</si>
  <si>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</si>
  <si>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</si>
  <si>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</si>
  <si>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</si>
  <si>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</si>
  <si>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</si>
  <si>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</si>
  <si>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</si>
  <si>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</si>
  <si>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</si>
  <si>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</si>
  <si>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</si>
  <si>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</si>
  <si>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</si>
  <si>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</si>
  <si>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</si>
  <si>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</si>
  <si>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</si>
  <si>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</si>
  <si>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</si>
  <si>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</si>
  <si>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</si>
  <si>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</si>
  <si>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</si>
  <si>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</si>
  <si>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</si>
  <si>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</si>
  <si>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</si>
  <si>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</si>
  <si>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</si>
  <si>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</si>
  <si>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</si>
  <si>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</si>
  <si>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</si>
  <si>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</si>
  <si>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</si>
  <si>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</si>
  <si>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</si>
  <si>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</si>
  <si>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</si>
  <si>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</si>
  <si>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</si>
  <si>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</si>
  <si>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</si>
  <si>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</si>
  <si>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</si>
  <si>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</si>
  <si>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</si>
  <si>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</si>
  <si>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</si>
  <si>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</si>
  <si>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</si>
  <si>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</si>
  <si>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</si>
  <si>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</si>
  <si>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</si>
  <si>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</si>
  <si>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</si>
  <si>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</si>
  <si>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</si>
  <si>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</si>
  <si>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</si>
  <si>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</si>
  <si>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</si>
  <si>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</si>
  <si>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</si>
  <si>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</si>
  <si>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</si>
  <si>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</si>
  <si>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</si>
  <si>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</si>
  <si>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</si>
  <si>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</si>
  <si>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</si>
  <si>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</si>
  <si>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</si>
  <si>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</si>
  <si>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</si>
  <si>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</si>
  <si>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</si>
  <si>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</si>
  <si>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</si>
  <si>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</si>
  <si>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</si>
  <si>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</si>
  <si>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</si>
  <si>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</si>
  <si>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</si>
  <si>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</si>
  <si>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</si>
  <si>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</si>
  <si>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</si>
  <si>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</si>
  <si>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</si>
  <si>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</si>
  <si>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</si>
  <si>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</si>
  <si>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</si>
  <si>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</si>
  <si>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</si>
  <si>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</si>
  <si>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</si>
  <si>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</si>
  <si>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</si>
  <si>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</si>
  <si>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</si>
  <si>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</si>
  <si>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</si>
  <si>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</si>
  <si>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</si>
  <si>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</si>
  <si>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</si>
  <si>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</si>
  <si>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</si>
  <si>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</si>
  <si>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</si>
  <si>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</si>
  <si>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</si>
  <si>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</si>
  <si>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</si>
  <si>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</si>
  <si>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</si>
  <si>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</si>
  <si>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</si>
  <si>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</si>
  <si>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</si>
  <si>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</si>
  <si>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</si>
  <si>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</si>
  <si>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</si>
  <si>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</si>
  <si>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</si>
  <si>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</si>
  <si>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</si>
  <si>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</si>
  <si>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</si>
  <si>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</si>
  <si>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</si>
  <si>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</si>
  <si>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</si>
  <si>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</si>
  <si>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</si>
  <si>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</si>
  <si>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</si>
  <si>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</si>
  <si>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</si>
  <si>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</si>
  <si>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</si>
  <si>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</si>
  <si>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</si>
  <si>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</si>
  <si>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</si>
  <si>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</si>
  <si>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</si>
  <si>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</si>
  <si>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</si>
  <si>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</si>
  <si>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</si>
  <si>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</si>
  <si>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</si>
  <si>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</si>
  <si>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</si>
  <si>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</si>
  <si>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</si>
  <si>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</si>
  <si>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</si>
  <si>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</si>
  <si>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</si>
  <si>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</si>
  <si>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</si>
  <si>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</si>
  <si>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</si>
  <si>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</si>
  <si>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</si>
  <si>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</si>
  <si>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</si>
  <si>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</si>
  <si>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</si>
  <si>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</si>
  <si>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</si>
  <si>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</si>
  <si>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</si>
  <si>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</si>
  <si>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</si>
  <si>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</si>
  <si>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</si>
  <si>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</si>
  <si>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</si>
  <si>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</si>
  <si>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</si>
  <si>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</si>
  <si>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</si>
  <si>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</si>
  <si>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</si>
  <si>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</si>
  <si>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</si>
  <si>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</si>
  <si>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</si>
  <si>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</si>
  <si>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</si>
  <si>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</si>
  <si>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</si>
  <si>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</si>
  <si>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</si>
  <si>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</si>
  <si>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</si>
  <si>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</si>
  <si>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</si>
  <si>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</si>
  <si>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</si>
  <si>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</si>
  <si>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</si>
  <si>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</si>
  <si>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</si>
  <si>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</si>
  <si>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</si>
  <si>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</si>
  <si>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</si>
  <si>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</si>
  <si>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</si>
  <si>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</si>
  <si>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</si>
  <si>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</si>
  <si>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</si>
  <si>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</si>
  <si>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</si>
  <si>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</si>
  <si>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</si>
  <si>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</si>
  <si>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</si>
  <si>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</si>
  <si>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</si>
  <si>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</si>
  <si>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</si>
  <si>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</si>
  <si>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</si>
  <si>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</si>
  <si>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</si>
  <si>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</si>
  <si>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</si>
  <si>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</si>
  <si>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</si>
  <si>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</si>
  <si>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</si>
  <si>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</si>
  <si>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</si>
  <si>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</si>
  <si>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</si>
  <si>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</si>
  <si>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</si>
  <si>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</si>
  <si>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</si>
  <si>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</si>
  <si>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</si>
  <si>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</si>
  <si>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</si>
  <si>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</si>
  <si>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</si>
  <si>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</si>
  <si>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</si>
  <si>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</si>
  <si>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</si>
  <si>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</si>
  <si>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</si>
  <si>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</si>
  <si>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</si>
  <si>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</si>
  <si>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</si>
  <si>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</si>
  <si>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</si>
  <si>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</si>
  <si>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</si>
  <si>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</si>
  <si>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</si>
  <si>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</si>
  <si>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</si>
  <si>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</si>
  <si>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</si>
  <si>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</si>
  <si>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</si>
  <si>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</si>
  <si>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</si>
  <si>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</si>
  <si>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</si>
  <si>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</si>
  <si>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</si>
  <si>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</si>
  <si>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</si>
  <si>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</si>
  <si>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</si>
  <si>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</si>
  <si>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</si>
  <si>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</si>
  <si>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</si>
  <si>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</si>
  <si>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</si>
  <si>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</si>
  <si>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</si>
  <si>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</si>
  <si>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</si>
  <si>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</si>
  <si>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</si>
  <si>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</si>
  <si>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</si>
  <si>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</si>
  <si>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</si>
  <si>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</si>
  <si>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</si>
  <si>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</si>
  <si>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</si>
  <si>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</si>
  <si>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</si>
  <si>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</si>
  <si>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</si>
  <si>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</si>
  <si>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</si>
  <si>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</si>
  <si>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</si>
  <si>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</si>
  <si>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</si>
  <si>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</si>
  <si>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</si>
  <si>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</si>
  <si>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</si>
  <si>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</si>
  <si>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</si>
  <si>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</si>
  <si>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</si>
  <si>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</si>
  <si>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</si>
  <si>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</si>
  <si>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</si>
  <si>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</si>
  <si>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</si>
  <si>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</si>
  <si>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</si>
  <si>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</si>
  <si>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</si>
  <si>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</si>
  <si>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</si>
  <si>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</si>
  <si>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</si>
  <si>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</si>
  <si>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</si>
  <si>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</si>
  <si>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</si>
  <si>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</si>
  <si>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</si>
  <si>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</si>
  <si>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</si>
  <si>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</si>
  <si>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</si>
  <si>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</si>
  <si>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</si>
  <si>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</si>
  <si>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</si>
  <si>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</si>
  <si>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</si>
  <si>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</si>
  <si>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</si>
  <si>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</si>
  <si>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</si>
  <si>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</si>
  <si>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</si>
  <si>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</si>
  <si>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</si>
  <si>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</si>
  <si>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</si>
  <si>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</si>
  <si>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</si>
  <si>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</si>
  <si>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</si>
  <si>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</si>
  <si>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</si>
  <si>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</si>
  <si>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</si>
  <si>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</si>
  <si>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</si>
  <si>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</si>
  <si>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</si>
  <si>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</si>
  <si>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</si>
  <si>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</si>
  <si>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</si>
  <si>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</si>
  <si>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</si>
  <si>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</si>
  <si>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</si>
  <si>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</si>
  <si>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</si>
  <si>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</si>
  <si>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</si>
  <si>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</si>
  <si>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</si>
  <si>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</si>
  <si>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</si>
  <si>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</si>
  <si>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</si>
  <si>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</si>
  <si>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</si>
  <si>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</si>
  <si>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</si>
  <si>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</si>
  <si>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</si>
  <si>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</si>
  <si>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</si>
  <si>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</si>
  <si>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</si>
  <si>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</si>
  <si>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</si>
  <si>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</si>
  <si>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</si>
  <si>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</si>
  <si>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</si>
  <si>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</si>
  <si>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</si>
  <si>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</si>
  <si>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</si>
  <si>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</si>
  <si>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</si>
  <si>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</si>
  <si>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</si>
  <si>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</si>
  <si>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</si>
  <si>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</si>
  <si>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</si>
  <si>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</si>
  <si>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</si>
  <si>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</si>
  <si>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</si>
  <si>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</si>
  <si>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</si>
  <si>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</si>
  <si>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</si>
  <si>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</si>
  <si>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</si>
  <si>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</si>
  <si>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</si>
  <si>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</si>
  <si>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</si>
  <si>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</si>
  <si>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</si>
  <si>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</si>
  <si>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</si>
  <si>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</si>
  <si>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</si>
  <si>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</si>
  <si>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</si>
  <si>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</si>
  <si>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</si>
  <si>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</si>
  <si>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</si>
  <si>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</si>
  <si>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</si>
  <si>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</si>
  <si>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</si>
  <si>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</si>
  <si>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</si>
  <si>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</si>
  <si>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</si>
  <si>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</si>
  <si>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</si>
  <si>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</si>
  <si>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</si>
  <si>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</si>
  <si>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</si>
  <si>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</si>
  <si>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</si>
  <si>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</si>
  <si>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</si>
  <si>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</si>
  <si>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</si>
  <si>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</si>
  <si>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</si>
  <si>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</si>
  <si>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</si>
  <si>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</si>
  <si>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</si>
  <si>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</si>
  <si>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</si>
  <si>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</si>
  <si>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</si>
  <si>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</si>
  <si>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</si>
  <si>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</si>
  <si>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</si>
  <si>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</si>
  <si>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</si>
  <si>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</si>
  <si>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</si>
  <si>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</si>
  <si>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</si>
  <si>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</si>
  <si>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</si>
  <si>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</si>
  <si>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</si>
  <si>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</si>
  <si>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</si>
  <si>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</si>
  <si>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</si>
  <si>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</si>
  <si>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</si>
  <si>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</si>
  <si>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</si>
  <si>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</si>
  <si>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</si>
  <si>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</si>
  <si>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</si>
  <si>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</si>
  <si>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</si>
  <si>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</si>
  <si>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</si>
  <si>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</si>
  <si>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</si>
  <si>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</si>
  <si>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</si>
  <si>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</si>
  <si>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</si>
  <si>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</si>
  <si>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</si>
  <si>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</si>
  <si>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</si>
  <si>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</si>
  <si>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</si>
  <si>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</si>
  <si>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</si>
  <si>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</si>
  <si>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</si>
  <si>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</si>
  <si>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</si>
  <si>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</si>
  <si>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</si>
  <si>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</si>
  <si>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</si>
  <si>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</si>
  <si>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</si>
  <si>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</si>
  <si>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</si>
  <si>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</si>
  <si>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</si>
  <si>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</si>
  <si>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</si>
  <si>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</si>
  <si>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</si>
  <si>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</si>
  <si>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</si>
  <si>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</si>
  <si>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</si>
  <si>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</si>
  <si>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</si>
  <si>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</si>
  <si>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</si>
  <si>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</si>
  <si>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</si>
  <si>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</si>
  <si>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</si>
  <si>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</si>
  <si>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</si>
  <si>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</si>
  <si>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</si>
  <si>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</si>
  <si>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</si>
  <si>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</si>
  <si>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</si>
  <si>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</si>
  <si>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</si>
  <si>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</si>
  <si>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</si>
  <si>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</si>
  <si>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</si>
  <si>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</si>
  <si>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</si>
  <si>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</si>
  <si>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</si>
  <si>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</si>
  <si>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</si>
  <si>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</si>
  <si>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</si>
  <si>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</si>
  <si>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</si>
  <si>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</si>
  <si>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</si>
  <si>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</si>
  <si>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</si>
  <si>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</si>
  <si>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</si>
  <si>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</si>
  <si>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</si>
  <si>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</si>
  <si>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</si>
  <si>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</si>
  <si>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</si>
  <si>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</si>
  <si>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</si>
  <si>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</si>
  <si>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</si>
  <si>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</si>
  <si>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</si>
  <si>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</si>
  <si>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</si>
  <si>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</si>
  <si>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</si>
  <si>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</si>
  <si>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</si>
  <si>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</si>
  <si>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</si>
  <si>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</si>
  <si>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</si>
  <si>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</si>
  <si>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</si>
  <si>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</si>
  <si>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</si>
  <si>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</si>
  <si>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</si>
  <si>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</si>
  <si>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</si>
  <si>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</si>
  <si>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</si>
  <si>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</si>
  <si>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</si>
  <si>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</si>
  <si>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</si>
  <si>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</si>
  <si>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</si>
  <si>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</si>
  <si>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</si>
  <si>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</si>
  <si>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</si>
  <si>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</si>
  <si>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</si>
  <si>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</si>
  <si>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</si>
  <si>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</si>
  <si>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</si>
  <si>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</si>
  <si>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</si>
  <si>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</si>
  <si>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</si>
  <si>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</si>
  <si>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</si>
  <si>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</si>
  <si>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</si>
  <si>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</si>
  <si>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</si>
  <si>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</si>
  <si>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</si>
  <si>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</si>
  <si>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</si>
  <si>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</si>
  <si>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</si>
  <si>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</si>
  <si>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</si>
  <si>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</si>
  <si>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</si>
  <si>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</si>
  <si>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</si>
  <si>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</si>
  <si>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</si>
  <si>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</si>
  <si>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</si>
  <si>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</si>
  <si>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</si>
  <si>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</si>
  <si>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</si>
  <si>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</si>
  <si>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</si>
  <si>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</si>
  <si>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</si>
  <si>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</si>
  <si>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</si>
  <si>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</si>
  <si>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</si>
  <si>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</si>
  <si>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</si>
  <si>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</si>
  <si>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</si>
  <si>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</si>
  <si>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</si>
  <si>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</si>
  <si>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</si>
  <si>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</si>
  <si>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</si>
  <si>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</si>
  <si>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</si>
  <si>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</si>
  <si>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</si>
  <si>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</si>
  <si>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</si>
  <si>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</si>
  <si>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</si>
  <si>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</si>
  <si>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</si>
  <si>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</si>
  <si>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</si>
  <si>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</si>
  <si>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</si>
  <si>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</si>
  <si>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</si>
  <si>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</si>
  <si>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</si>
  <si>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</si>
  <si>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</si>
  <si>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</si>
  <si>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</si>
  <si>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</si>
  <si>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</si>
  <si>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</si>
  <si>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</si>
  <si>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</si>
  <si>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</si>
  <si>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</si>
  <si>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</si>
  <si>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</si>
  <si>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</si>
  <si>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</si>
  <si>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</si>
  <si>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</si>
  <si>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</si>
  <si>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</si>
  <si>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</si>
  <si>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</si>
  <si>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</si>
  <si>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</si>
  <si>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</si>
  <si>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</si>
  <si>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</si>
  <si>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</si>
  <si>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</si>
  <si>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</si>
  <si>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</si>
  <si>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</si>
  <si>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</si>
  <si>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</si>
  <si>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</si>
  <si>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</si>
  <si>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</si>
  <si>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</si>
  <si>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</si>
  <si>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</si>
  <si>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</si>
  <si>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</si>
  <si>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</si>
  <si>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</si>
  <si>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</si>
  <si>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</si>
  <si>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</si>
  <si>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</si>
  <si>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</si>
  <si>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</si>
  <si>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</si>
  <si>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</si>
  <si>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</si>
  <si>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</si>
  <si>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</si>
  <si>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</si>
  <si>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</si>
  <si>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</si>
  <si>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</si>
  <si>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</si>
  <si>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</si>
  <si>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</si>
  <si>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</si>
  <si>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</si>
  <si>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</si>
  <si>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</si>
  <si>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</si>
  <si>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</si>
  <si>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</si>
  <si>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</si>
  <si>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</si>
  <si>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</si>
  <si>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</si>
  <si>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</si>
  <si>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</si>
  <si>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</si>
  <si>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</si>
  <si>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</si>
  <si>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</si>
  <si>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</si>
  <si>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</si>
  <si>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</si>
  <si>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</si>
  <si>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</si>
  <si>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</si>
  <si>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</si>
  <si>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</si>
  <si>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</si>
  <si>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</si>
  <si>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</si>
  <si>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</si>
  <si>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</si>
  <si>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</si>
  <si>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</si>
  <si>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</si>
  <si>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</si>
  <si>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</si>
  <si>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</si>
  <si>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</si>
  <si>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</si>
  <si>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</si>
  <si>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</si>
  <si>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</si>
  <si>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</si>
  <si>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</si>
  <si>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</si>
  <si>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</si>
  <si>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</si>
  <si>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</si>
  <si>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</si>
  <si>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</si>
  <si>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</si>
  <si>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</si>
  <si>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</si>
  <si>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</si>
  <si>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</si>
  <si>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</si>
  <si>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</si>
  <si>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</si>
  <si>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</si>
  <si>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</si>
  <si>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</si>
  <si>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</si>
  <si>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</si>
  <si>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</si>
  <si>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</si>
  <si>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</si>
  <si>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</si>
  <si>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</si>
  <si>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</si>
  <si>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</si>
  <si>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</si>
  <si>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</si>
  <si>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</si>
  <si>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</si>
  <si>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</si>
  <si>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</si>
  <si>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</si>
  <si>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</si>
  <si>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</si>
  <si>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</si>
  <si>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</si>
  <si>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</si>
  <si>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</si>
  <si>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</si>
  <si>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</si>
  <si>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</si>
  <si>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</si>
  <si>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</si>
  <si>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</si>
  <si>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</si>
  <si>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</si>
  <si>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</si>
  <si>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</si>
  <si>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</si>
  <si>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</si>
  <si>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</si>
  <si>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</si>
  <si>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</si>
  <si>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</si>
  <si>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</si>
  <si>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</si>
  <si>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</si>
  <si>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</si>
  <si>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</si>
  <si>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</si>
  <si>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</si>
  <si>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</si>
  <si>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</si>
  <si>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</si>
  <si>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</si>
  <si>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</si>
  <si>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</si>
  <si>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</si>
  <si>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</si>
  <si>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</si>
  <si>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</si>
  <si>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</si>
  <si>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</si>
  <si>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</si>
  <si>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</si>
  <si>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</si>
  <si>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</si>
  <si>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</si>
  <si>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</si>
  <si>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</si>
  <si>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</si>
  <si>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</si>
  <si>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</si>
  <si>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</si>
  <si>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</si>
  <si>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</si>
  <si>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</si>
  <si>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</si>
  <si>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</si>
  <si>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</si>
  <si>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</si>
  <si>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</si>
  <si>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</si>
  <si>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</si>
  <si>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</si>
  <si>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</si>
  <si>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</si>
  <si>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</si>
  <si>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</si>
  <si>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</si>
  <si>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</si>
  <si>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</si>
  <si>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</si>
  <si>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</si>
  <si>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</si>
  <si>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</si>
  <si>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</si>
  <si>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</si>
  <si>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</si>
  <si>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</si>
  <si>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</si>
  <si>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</si>
  <si>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</si>
  <si>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</si>
  <si>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</si>
  <si>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</si>
  <si>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</si>
  <si>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</si>
  <si>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</si>
  <si>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</si>
  <si>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</si>
  <si>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</si>
  <si>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</si>
  <si>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</si>
  <si>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</si>
  <si>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</si>
  <si>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</si>
  <si>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</si>
  <si>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</si>
  <si>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</si>
  <si>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</si>
  <si>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</si>
  <si>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</si>
  <si>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</si>
  <si>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</si>
  <si>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</si>
  <si>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</si>
  <si>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</si>
  <si>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</si>
  <si>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</si>
  <si>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</si>
  <si>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</si>
  <si>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</si>
  <si>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</si>
  <si>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</si>
  <si>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</si>
  <si>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</si>
  <si>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</si>
  <si>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</si>
  <si>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</si>
  <si>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</si>
  <si>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</si>
  <si>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</si>
  <si>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</si>
  <si>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</si>
  <si>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</si>
  <si>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</si>
  <si>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</si>
  <si>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</si>
  <si>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</si>
  <si>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</si>
  <si>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</si>
  <si>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</si>
  <si>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</si>
  <si>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</si>
  <si>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</si>
  <si>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</si>
  <si>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</si>
  <si>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</si>
  <si>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</si>
  <si>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</si>
  <si>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</si>
  <si>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</si>
  <si>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</si>
  <si>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</si>
  <si>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</si>
  <si>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</si>
  <si>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</si>
  <si>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</si>
  <si>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</si>
  <si>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</si>
  <si>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</si>
  <si>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</si>
  <si>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</si>
  <si>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</si>
  <si>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</si>
  <si>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</si>
  <si>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</si>
  <si>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</si>
  <si>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</si>
  <si>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</si>
  <si>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</si>
  <si>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</si>
  <si>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</si>
  <si>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</si>
  <si>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</si>
  <si>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</si>
  <si>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</si>
  <si>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</si>
  <si>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</si>
  <si>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</si>
  <si>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</si>
  <si>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</si>
  <si>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</si>
  <si>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</si>
  <si>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</si>
  <si>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</si>
  <si>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</si>
  <si>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</si>
  <si>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</si>
  <si>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</si>
  <si>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</si>
  <si>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</si>
  <si>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</si>
  <si>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</si>
  <si>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</si>
  <si>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</si>
  <si>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</si>
  <si>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</si>
  <si>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</si>
  <si>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</si>
  <si>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</si>
  <si>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</si>
  <si>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</si>
  <si>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</si>
  <si>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</si>
  <si>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</si>
  <si>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</si>
  <si>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</si>
  <si>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</si>
  <si>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</si>
  <si>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</si>
  <si>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</si>
  <si>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</si>
  <si>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</si>
  <si>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</si>
  <si>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</si>
  <si>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</si>
  <si>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</si>
  <si>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</si>
  <si>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</si>
  <si>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</si>
  <si>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</si>
  <si>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</si>
  <si>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</si>
  <si>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</si>
  <si>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</si>
  <si>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</si>
  <si>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</si>
  <si>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</si>
  <si>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</si>
  <si>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</si>
  <si>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</si>
  <si>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</si>
  <si>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</si>
  <si>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</si>
  <si>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</si>
  <si>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</si>
  <si>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</si>
  <si>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</si>
  <si>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</si>
  <si>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</si>
  <si>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</si>
  <si>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</si>
  <si>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</si>
  <si>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</si>
  <si>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</si>
  <si>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</si>
  <si>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</si>
  <si>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</si>
  <si>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</si>
  <si>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</si>
  <si>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</si>
  <si>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</si>
  <si>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</si>
  <si>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</si>
  <si>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</si>
  <si>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</si>
  <si>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</si>
  <si>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</si>
  <si>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</si>
  <si>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</si>
  <si>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</si>
  <si>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</si>
  <si>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</si>
  <si>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</si>
  <si>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</si>
  <si>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</si>
  <si>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</si>
  <si>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</si>
  <si>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</si>
  <si>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</si>
  <si>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</si>
  <si>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</si>
  <si>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</si>
  <si>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</si>
  <si>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</si>
  <si>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</si>
  <si>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</si>
  <si>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</si>
  <si>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</si>
  <si>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</si>
  <si>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</si>
  <si>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</si>
  <si>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</si>
  <si>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</si>
  <si>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</si>
  <si>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</si>
  <si>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</si>
  <si>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</si>
  <si>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</si>
  <si>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</si>
  <si>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</si>
  <si>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</si>
  <si>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</si>
  <si>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</si>
  <si>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</si>
  <si>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</si>
  <si>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</si>
  <si>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</si>
  <si>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</si>
  <si>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</si>
  <si>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</si>
  <si>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</si>
  <si>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</si>
  <si>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</si>
  <si>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</si>
  <si>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</si>
  <si>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</si>
  <si>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</si>
  <si>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</si>
  <si>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</si>
  <si>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</si>
  <si>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</si>
  <si>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</si>
  <si>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</si>
  <si>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</si>
  <si>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</si>
  <si>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</si>
  <si>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</si>
  <si>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</si>
  <si>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</si>
  <si>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</si>
  <si>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</si>
  <si>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</si>
  <si>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</si>
  <si>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</si>
  <si>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</si>
  <si>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</si>
  <si>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</si>
  <si>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</si>
  <si>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</si>
  <si>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</si>
  <si>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</si>
  <si>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</si>
  <si>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</si>
  <si>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</si>
  <si>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</si>
  <si>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</si>
  <si>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</si>
  <si>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</si>
  <si>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</si>
  <si>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</si>
  <si>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</si>
  <si>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</si>
  <si>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</si>
  <si>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</si>
  <si>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</si>
  <si>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</si>
  <si>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</si>
  <si>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</si>
  <si>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</si>
  <si>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</si>
  <si>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</si>
  <si>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</si>
  <si>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</si>
  <si>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</si>
  <si>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</si>
  <si>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</si>
  <si>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</si>
  <si>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</si>
  <si>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</si>
  <si>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</si>
  <si>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</si>
  <si>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</si>
  <si>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</si>
  <si>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</si>
  <si>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</si>
  <si>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</si>
  <si>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</si>
  <si>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</si>
  <si>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</si>
  <si>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</si>
  <si>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</si>
  <si>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</si>
  <si>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</si>
  <si>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</si>
  <si>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</si>
  <si>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</si>
  <si>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</si>
  <si>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</si>
  <si>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</si>
  <si>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</si>
  <si>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</si>
  <si>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</si>
  <si>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</si>
  <si>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</si>
  <si>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</si>
  <si>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</si>
  <si>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</si>
  <si>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</si>
  <si>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</si>
  <si>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</si>
  <si>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</si>
  <si>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</si>
  <si>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</si>
  <si>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</si>
  <si>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</si>
  <si>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</si>
  <si>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</si>
  <si>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</si>
  <si>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</si>
  <si>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</si>
  <si>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</si>
  <si>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</si>
  <si>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</si>
  <si>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</si>
  <si>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</si>
  <si>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</si>
  <si>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</si>
  <si>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</si>
  <si>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</si>
  <si>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</si>
  <si>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</si>
  <si>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</si>
  <si>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</si>
  <si>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</si>
  <si>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</si>
  <si>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</si>
  <si>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</si>
  <si>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</si>
  <si>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</si>
  <si>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</si>
  <si>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</si>
  <si>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</si>
  <si>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</si>
  <si>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</si>
  <si>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</si>
  <si>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</si>
  <si>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</si>
  <si>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</si>
  <si>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</si>
  <si>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</si>
  <si>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</si>
  <si>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</si>
  <si>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</si>
  <si>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</si>
  <si>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</si>
  <si>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</si>
  <si>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</si>
  <si>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</si>
  <si>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</si>
  <si>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</si>
  <si>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</si>
  <si>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</si>
  <si>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</si>
  <si>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</si>
  <si>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</si>
  <si>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</si>
  <si>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</si>
  <si>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</si>
  <si>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</si>
  <si>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</si>
  <si>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</si>
  <si>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</si>
  <si>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</si>
  <si>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</si>
  <si>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</si>
  <si>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</si>
  <si>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</si>
  <si>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</si>
  <si>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</si>
  <si>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</si>
  <si>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</si>
  <si>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</si>
  <si>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</si>
  <si>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</si>
  <si>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</si>
  <si>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</si>
  <si>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</si>
  <si>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</si>
  <si>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</si>
  <si>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</si>
  <si>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</si>
  <si>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</si>
  <si>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</si>
  <si>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</si>
  <si>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</si>
  <si>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</si>
  <si>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</si>
  <si>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</si>
  <si>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</si>
  <si>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</si>
  <si>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</si>
  <si>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</si>
  <si>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</si>
  <si>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</si>
  <si>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</si>
  <si>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</si>
  <si>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</si>
  <si>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</si>
  <si>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</si>
  <si>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</si>
  <si>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</si>
  <si>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</si>
  <si>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</si>
  <si>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</si>
  <si>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</si>
  <si>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</si>
  <si>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</si>
  <si>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</si>
  <si>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</si>
  <si>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</si>
  <si>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</si>
  <si>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</si>
  <si>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</si>
  <si>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</si>
  <si>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</si>
  <si>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</si>
  <si>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</si>
  <si>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</si>
  <si>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</si>
  <si>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</si>
  <si>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</si>
  <si>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</si>
  <si>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</si>
  <si>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</si>
  <si>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</si>
  <si>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</si>
  <si>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</si>
  <si>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</si>
  <si>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</si>
  <si>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</si>
  <si>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</si>
  <si>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</si>
  <si>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</si>
  <si>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</si>
  <si>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</si>
  <si>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</si>
  <si>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</si>
  <si>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</si>
  <si>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</si>
  <si>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</si>
  <si>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</si>
  <si>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</si>
  <si>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</si>
  <si>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</si>
  <si>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</si>
  <si>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</si>
  <si>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</si>
  <si>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</si>
  <si>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</si>
  <si>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</si>
  <si>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</si>
  <si>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</si>
  <si>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</si>
  <si>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</si>
  <si>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</si>
  <si>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</si>
  <si>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</si>
  <si>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</si>
  <si>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</si>
  <si>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</si>
  <si>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</si>
  <si>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</si>
  <si>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</si>
  <si>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</si>
  <si>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</si>
  <si>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</si>
  <si>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</si>
  <si>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</si>
  <si>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</si>
  <si>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</si>
  <si>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</si>
  <si>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</si>
  <si>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</si>
  <si>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</si>
  <si>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</si>
  <si>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</si>
  <si>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</si>
  <si>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</si>
  <si>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</si>
  <si>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</si>
  <si>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</si>
  <si>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</si>
  <si>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</si>
  <si>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</si>
  <si>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</si>
  <si>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</si>
  <si>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</si>
  <si>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</si>
  <si>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</si>
  <si>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</si>
  <si>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</si>
  <si>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</si>
  <si>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</si>
  <si>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</si>
  <si>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</si>
  <si>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</si>
  <si>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</si>
  <si>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</si>
  <si>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</si>
  <si>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</si>
  <si>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</si>
  <si>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</si>
  <si>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</si>
  <si>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</si>
  <si>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</si>
  <si>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</si>
  <si>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</si>
  <si>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</si>
  <si>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</si>
  <si>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</si>
  <si>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</si>
  <si>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</si>
  <si>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</si>
  <si>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</si>
  <si>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</si>
  <si>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</si>
  <si>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</si>
  <si>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</si>
  <si>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</si>
  <si>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</si>
  <si>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</si>
  <si>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</si>
  <si>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</si>
  <si>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</si>
  <si>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</si>
  <si>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</si>
  <si>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</si>
  <si>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</si>
  <si>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</si>
  <si>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</si>
  <si>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</si>
  <si>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</si>
  <si>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</si>
  <si>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</si>
  <si>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</si>
  <si>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</si>
  <si>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</si>
  <si>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</si>
  <si>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</si>
  <si>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</si>
  <si>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</si>
  <si>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</si>
  <si>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</si>
  <si>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</si>
  <si>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</si>
  <si>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</si>
  <si>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</si>
  <si>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</si>
  <si>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</si>
  <si>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</si>
  <si>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</si>
  <si>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</si>
  <si>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</si>
  <si>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</si>
  <si>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</si>
  <si>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</si>
  <si>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</si>
  <si>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</si>
  <si>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</si>
  <si>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</si>
  <si>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</si>
  <si>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</si>
  <si>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</si>
  <si>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</si>
  <si>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</si>
  <si>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</si>
  <si>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</si>
  <si>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</si>
  <si>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</si>
  <si>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</si>
  <si>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</si>
  <si>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</si>
  <si>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</si>
  <si>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</si>
  <si>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</si>
  <si>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</si>
  <si>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</si>
  <si>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</si>
  <si>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</si>
  <si>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</si>
  <si>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</si>
  <si>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</si>
  <si>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</si>
  <si>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</si>
  <si>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</si>
  <si>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</si>
  <si>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</si>
  <si>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</si>
  <si>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</si>
  <si>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</si>
  <si>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</si>
  <si>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</si>
  <si>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</si>
  <si>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</si>
  <si>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</si>
  <si>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</si>
  <si>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</si>
  <si>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</si>
  <si>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</si>
  <si>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</si>
  <si>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</si>
  <si>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</si>
  <si>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</si>
  <si>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</si>
  <si>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</si>
  <si>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</si>
  <si>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</si>
  <si>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</si>
  <si>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</si>
  <si>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</si>
  <si>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</si>
  <si>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</si>
  <si>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</si>
  <si>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</si>
  <si>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</si>
  <si>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</si>
  <si>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</si>
  <si>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</si>
  <si>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</si>
  <si>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</si>
  <si>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</si>
  <si>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</si>
  <si>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</si>
  <si>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</si>
  <si>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</si>
  <si>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</si>
  <si>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</si>
  <si>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</si>
  <si>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</si>
  <si>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</si>
  <si>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</si>
  <si>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</si>
  <si>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</si>
  <si>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</si>
  <si>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</si>
  <si>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</si>
  <si>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</si>
  <si>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</si>
  <si>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</si>
  <si>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</si>
  <si>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</si>
  <si>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</si>
  <si>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</si>
  <si>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</si>
  <si>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</si>
  <si>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</si>
  <si>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</si>
  <si>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</si>
  <si>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</si>
  <si>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</si>
  <si>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</si>
  <si>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</si>
  <si>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</si>
  <si>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</si>
  <si>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</si>
  <si>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</si>
  <si>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</si>
  <si>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</si>
  <si>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</si>
  <si>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</si>
  <si>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</si>
  <si>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</si>
  <si>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</si>
  <si>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</si>
  <si>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</si>
  <si>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</si>
  <si>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</si>
  <si>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</si>
  <si>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</si>
  <si>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</si>
  <si>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</si>
  <si>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</si>
  <si>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</si>
  <si>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</si>
  <si>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</si>
  <si>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</si>
  <si>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</si>
  <si>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</si>
  <si>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</si>
  <si>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</si>
  <si>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</si>
  <si>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</si>
  <si>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</si>
  <si>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</si>
  <si>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</si>
  <si>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</si>
  <si>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</si>
  <si>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</si>
  <si>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</si>
  <si>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</si>
  <si>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</si>
  <si>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</si>
  <si>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</si>
  <si>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</si>
  <si>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</si>
  <si>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</si>
  <si>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</si>
  <si>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</si>
  <si>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</si>
  <si>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</si>
  <si>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</si>
  <si>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</si>
  <si>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</si>
  <si>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</si>
  <si>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</si>
  <si>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</si>
  <si>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</si>
  <si>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</si>
  <si>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</si>
  <si>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</si>
  <si>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</si>
  <si>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</si>
  <si>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</si>
  <si>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</si>
  <si>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</si>
  <si>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</si>
  <si>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</si>
  <si>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</si>
  <si>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</si>
  <si>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</si>
  <si>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</si>
  <si>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</si>
  <si>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</si>
  <si>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</si>
  <si>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</si>
  <si>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</si>
  <si>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</si>
  <si>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</si>
  <si>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</si>
  <si>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</si>
  <si>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</si>
  <si>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</si>
  <si>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</si>
  <si>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</si>
  <si>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</si>
  <si>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</si>
  <si>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</si>
  <si>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</si>
  <si>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</si>
  <si>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</si>
  <si>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</si>
  <si>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</si>
  <si>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</si>
  <si>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</si>
  <si>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</si>
  <si>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</si>
  <si>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</si>
  <si>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</si>
  <si>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</si>
  <si>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</si>
  <si>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</si>
  <si>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</si>
  <si>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</si>
  <si>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</si>
  <si>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</si>
  <si>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</si>
  <si>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</si>
  <si>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</si>
  <si>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</si>
  <si>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</si>
  <si>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</si>
  <si>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</si>
  <si>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</si>
  <si>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</si>
  <si>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</si>
  <si>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</si>
  <si>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</si>
  <si>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</si>
  <si>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</si>
  <si>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</si>
  <si>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</si>
  <si>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</si>
  <si>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</si>
  <si>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</si>
  <si>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</si>
  <si>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</si>
  <si>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</si>
  <si>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</si>
  <si>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</si>
  <si>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</si>
  <si>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</si>
  <si>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</si>
  <si>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</si>
  <si>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</si>
  <si>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</si>
  <si>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</si>
  <si>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</si>
  <si>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</si>
  <si>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</si>
  <si>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</si>
  <si>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</si>
  <si>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</si>
  <si>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</si>
  <si>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</si>
  <si>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</si>
  <si>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</si>
  <si>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</si>
  <si>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</si>
  <si>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</si>
  <si>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</si>
  <si>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</si>
  <si>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</si>
  <si>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</si>
  <si>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</si>
  <si>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</si>
  <si>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</si>
  <si>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</si>
  <si>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</si>
  <si>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</si>
  <si>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</si>
  <si>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</si>
  <si>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</si>
  <si>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</si>
  <si>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</si>
  <si>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</si>
  <si>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</si>
  <si>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</si>
  <si>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</si>
  <si>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</si>
  <si>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</si>
  <si>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</si>
  <si>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</si>
  <si>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</si>
  <si>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</si>
  <si>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</si>
  <si>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</si>
  <si>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</si>
  <si>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</si>
  <si>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</si>
  <si>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</si>
  <si>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</si>
  <si>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</si>
  <si>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</si>
  <si>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</si>
  <si>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</si>
  <si>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</si>
  <si>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</si>
  <si>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</si>
  <si>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</si>
  <si>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</si>
  <si>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</si>
  <si>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</si>
  <si>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</si>
  <si>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</si>
  <si>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</si>
  <si>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</si>
  <si>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</si>
  <si>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</si>
  <si>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</si>
  <si>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</si>
  <si>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</si>
  <si>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</si>
  <si>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</si>
  <si>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</si>
  <si>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</si>
  <si>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</si>
  <si>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</si>
  <si>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</si>
  <si>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</si>
  <si>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</si>
  <si>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</si>
  <si>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</si>
  <si>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</si>
  <si>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</si>
  <si>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</si>
  <si>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</si>
  <si>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</si>
  <si>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</si>
  <si>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</si>
  <si>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</si>
  <si>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</si>
  <si>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</si>
  <si>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</si>
  <si>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</si>
  <si>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</si>
  <si>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</si>
  <si>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</si>
  <si>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</si>
  <si>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</si>
  <si>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</si>
  <si>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</si>
  <si>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</si>
  <si>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</si>
  <si>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</si>
  <si>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</si>
  <si>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</si>
  <si>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</si>
  <si>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</si>
  <si>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</si>
  <si>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</si>
  <si>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</si>
  <si>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</si>
  <si>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</si>
  <si>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</si>
  <si>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</si>
  <si>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</si>
  <si>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</si>
  <si>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</si>
  <si>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</si>
  <si>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</si>
  <si>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</si>
  <si>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</si>
  <si>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</si>
  <si>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</si>
  <si>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</si>
  <si>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</si>
  <si>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</si>
  <si>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</si>
  <si>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</si>
  <si>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</si>
  <si>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</si>
  <si>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</si>
  <si>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</si>
  <si>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</si>
  <si>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</si>
  <si>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</si>
  <si>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</si>
  <si>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</si>
  <si>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</si>
  <si>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</si>
  <si>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</si>
  <si>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</si>
  <si>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</si>
  <si>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</si>
  <si>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</si>
  <si>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</si>
  <si>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</si>
  <si>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</si>
  <si>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</si>
  <si>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</si>
  <si>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</si>
  <si>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</si>
  <si>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</si>
  <si>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</si>
  <si>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</si>
  <si>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</si>
  <si>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</si>
  <si>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</si>
  <si>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</si>
  <si>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</si>
  <si>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</si>
  <si>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</si>
  <si>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</si>
  <si>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</si>
  <si>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</si>
  <si>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</si>
  <si>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</si>
  <si>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</si>
  <si>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</si>
  <si>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</si>
  <si>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</si>
  <si>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</si>
  <si>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</si>
  <si>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</si>
  <si>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</si>
  <si>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</si>
  <si>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</si>
  <si>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</si>
  <si>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</si>
  <si>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</si>
  <si>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</si>
  <si>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</si>
  <si>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</si>
  <si>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</si>
  <si>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</si>
  <si>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</si>
  <si>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</si>
  <si>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</si>
  <si>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</si>
  <si>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</si>
  <si>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</si>
  <si>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</si>
  <si>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</si>
  <si>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</si>
  <si>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</si>
  <si>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</si>
  <si>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</si>
  <si>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</si>
  <si>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</si>
  <si>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</si>
  <si>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</si>
  <si>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</si>
  <si>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</si>
  <si>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</si>
  <si>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</si>
  <si>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</si>
  <si>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</si>
  <si>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</si>
  <si>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</si>
  <si>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</si>
  <si>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</si>
  <si>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</si>
  <si>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</si>
  <si>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</si>
  <si>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</si>
  <si>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</si>
  <si>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</si>
  <si>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</si>
  <si>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</si>
  <si>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</si>
  <si>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</si>
  <si>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</si>
  <si>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</si>
  <si>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</si>
  <si>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</si>
  <si>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</si>
  <si>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</si>
  <si>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</si>
  <si>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</si>
  <si>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</si>
  <si>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</si>
  <si>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</si>
  <si>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</si>
  <si>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</si>
  <si>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</si>
  <si>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</si>
  <si>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</si>
  <si>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</si>
  <si>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</si>
  <si>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</si>
  <si>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</si>
  <si>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</si>
  <si>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</si>
  <si>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</si>
  <si>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</si>
  <si>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</si>
  <si>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</si>
  <si>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</si>
  <si>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</si>
  <si>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</si>
  <si>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</si>
  <si>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</si>
  <si>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</si>
  <si>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</si>
  <si>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</si>
  <si>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</si>
  <si>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</si>
  <si>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</si>
  <si>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</si>
  <si>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</si>
  <si>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</si>
  <si>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</si>
  <si>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</si>
  <si>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</si>
  <si>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</si>
  <si>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</si>
  <si>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</si>
  <si>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</si>
  <si>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</si>
  <si>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</si>
  <si>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</si>
  <si>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</si>
  <si>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</si>
  <si>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</si>
  <si>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</si>
  <si>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</si>
  <si>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</si>
  <si>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</si>
  <si>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</si>
  <si>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</si>
  <si>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</si>
  <si>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</si>
  <si>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</si>
  <si>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</si>
  <si>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</si>
  <si>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</si>
  <si>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</si>
  <si>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</si>
  <si>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</si>
  <si>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</si>
  <si>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</si>
  <si>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</si>
  <si>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</si>
  <si>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</si>
  <si>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</si>
  <si>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</si>
  <si>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</si>
  <si>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</si>
  <si>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</si>
  <si>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</si>
  <si>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</si>
  <si>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</si>
  <si>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</si>
  <si>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</si>
  <si>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</si>
  <si>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</si>
  <si>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</si>
  <si>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</si>
  <si>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</si>
  <si>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</si>
  <si>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</si>
  <si>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</si>
  <si>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</si>
  <si>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</si>
  <si>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</si>
  <si>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</si>
  <si>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</si>
  <si>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</si>
  <si>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</si>
  <si>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</si>
  <si>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</si>
  <si>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</si>
  <si>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</si>
  <si>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</si>
  <si>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</si>
  <si>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</si>
  <si>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</si>
  <si>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</si>
  <si>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</si>
  <si>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</si>
  <si>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</si>
  <si>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</si>
  <si>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</si>
  <si>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</si>
  <si>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</si>
  <si>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</si>
  <si>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</si>
  <si>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</si>
  <si>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</si>
  <si>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</si>
  <si>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</si>
  <si>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</si>
  <si>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</si>
  <si>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</si>
  <si>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</si>
  <si>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</si>
  <si>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</si>
  <si>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</si>
  <si>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</si>
  <si>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</si>
  <si>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</si>
  <si>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</si>
  <si>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</si>
  <si>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</si>
  <si>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</si>
  <si>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</si>
  <si>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</si>
  <si>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</si>
  <si>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</si>
  <si>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</si>
  <si>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</si>
  <si>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</si>
  <si>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</si>
  <si>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</si>
  <si>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</si>
  <si>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</si>
  <si>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</si>
  <si>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</si>
  <si>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</si>
  <si>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</si>
  <si>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</si>
  <si>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</si>
  <si>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</si>
  <si>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</si>
  <si>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</si>
  <si>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</si>
  <si>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</si>
  <si>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</si>
  <si>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</si>
  <si>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</si>
  <si>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</si>
  <si>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</si>
  <si>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</si>
  <si>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</si>
  <si>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</si>
  <si>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</si>
  <si>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</si>
  <si>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</si>
  <si>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</si>
  <si>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</si>
  <si>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</si>
  <si>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</si>
  <si>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</si>
  <si>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</si>
  <si>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</si>
  <si>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</si>
  <si>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</si>
  <si>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</si>
  <si>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</si>
  <si>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</si>
  <si>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</si>
  <si>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</si>
  <si>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</si>
  <si>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</si>
  <si>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</si>
  <si>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</si>
  <si>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</si>
  <si>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</si>
  <si>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</si>
  <si>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</si>
  <si>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</si>
  <si>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</si>
  <si>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</si>
  <si>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</si>
  <si>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</si>
  <si>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</si>
  <si>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</si>
  <si>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</si>
  <si>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</si>
  <si>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</si>
  <si>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</si>
  <si>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</si>
  <si>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</si>
  <si>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</si>
  <si>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</si>
  <si>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</si>
  <si>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</si>
  <si>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</si>
  <si>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</si>
  <si>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</si>
  <si>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</si>
  <si>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</si>
  <si>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</si>
  <si>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</si>
  <si>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</si>
  <si>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</si>
  <si>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</si>
  <si>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</si>
  <si>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</si>
  <si>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</si>
  <si>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</si>
  <si>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</si>
  <si>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</si>
  <si>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</si>
  <si>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</si>
  <si>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</si>
  <si>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</si>
  <si>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</si>
  <si>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</si>
  <si>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</si>
  <si>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</si>
  <si>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</si>
  <si>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</si>
  <si>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</si>
  <si>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</si>
  <si>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</si>
  <si>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</si>
  <si>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</si>
  <si>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</si>
  <si>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</si>
  <si>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</si>
  <si>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</si>
  <si>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</si>
  <si>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</si>
  <si>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</si>
  <si>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</si>
  <si>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</si>
  <si>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</si>
  <si>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</si>
  <si>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</si>
  <si>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</si>
  <si>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</si>
  <si>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</si>
  <si>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</si>
  <si>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</si>
  <si>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</si>
  <si>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</si>
  <si>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</si>
  <si>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</si>
  <si>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</si>
  <si>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</si>
  <si>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</si>
  <si>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</si>
  <si>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</si>
  <si>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</si>
  <si>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</si>
  <si>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</si>
  <si>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</si>
  <si>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</si>
  <si>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</si>
  <si>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</si>
  <si>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</si>
  <si>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</si>
  <si>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</si>
  <si>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</si>
  <si>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</si>
  <si>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</si>
  <si>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</si>
  <si>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</si>
  <si>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</si>
  <si>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</si>
  <si>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</si>
  <si>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</si>
  <si>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</si>
  <si>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</si>
  <si>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</si>
  <si>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</si>
  <si>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</si>
  <si>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</si>
  <si>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</si>
  <si>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</si>
  <si>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</si>
  <si>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</si>
  <si>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</si>
  <si>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</si>
  <si>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</si>
  <si>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</si>
  <si>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</si>
  <si>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</si>
  <si>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</si>
  <si>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</si>
  <si>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</si>
  <si>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</si>
  <si>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</si>
  <si>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</si>
  <si>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</si>
  <si>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</si>
  <si>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</si>
  <si>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</si>
  <si>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</si>
  <si>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</si>
  <si>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</si>
  <si>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</si>
  <si>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</si>
  <si>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</si>
  <si>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</si>
  <si>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</si>
  <si>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</si>
  <si>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</si>
  <si>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</si>
  <si>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</si>
  <si>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</si>
  <si>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</si>
  <si>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</si>
  <si>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</si>
  <si>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</si>
  <si>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</si>
  <si>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</si>
  <si>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</si>
  <si>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</si>
  <si>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</si>
  <si>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</si>
  <si>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</si>
  <si>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</si>
  <si>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</si>
  <si>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</si>
  <si>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</si>
  <si>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</si>
  <si>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</si>
  <si>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</si>
  <si>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</si>
  <si>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</si>
  <si>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</si>
  <si>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</si>
  <si>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</si>
  <si>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</si>
  <si>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</si>
  <si>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</si>
  <si>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</si>
  <si>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</si>
  <si>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</si>
  <si>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</si>
  <si>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</si>
  <si>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</si>
  <si>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</si>
  <si>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</si>
  <si>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</si>
  <si>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</si>
  <si>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</si>
  <si>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</si>
  <si>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</si>
  <si>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</si>
  <si>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</si>
  <si>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</si>
  <si>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</si>
  <si>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</si>
  <si>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</si>
  <si>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</si>
  <si>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</si>
  <si>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</si>
  <si>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</si>
  <si>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</si>
  <si>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</si>
  <si>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</si>
  <si>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</si>
  <si>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</si>
  <si>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</si>
  <si>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</si>
  <si>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</si>
  <si>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</si>
  <si>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</si>
  <si>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</si>
  <si>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</si>
  <si>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</si>
  <si>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</si>
  <si>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</si>
  <si>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</si>
  <si>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</si>
  <si>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</si>
  <si>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</si>
  <si>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</si>
  <si>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</si>
  <si>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</si>
  <si>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</si>
  <si>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</si>
  <si>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</si>
  <si>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</si>
  <si>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</si>
  <si>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</si>
  <si>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</si>
  <si>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</si>
  <si>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</si>
  <si>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</si>
  <si>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</si>
  <si>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</si>
  <si>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</si>
  <si>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</si>
  <si>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</si>
  <si>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</si>
  <si>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</si>
  <si>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</si>
  <si>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</si>
  <si>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</si>
  <si>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</si>
  <si>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</si>
  <si>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</si>
  <si>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</si>
  <si>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</si>
  <si>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</si>
  <si>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</si>
  <si>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</si>
  <si>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</si>
  <si>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</si>
  <si>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</si>
  <si>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</si>
  <si>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</si>
  <si>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</si>
  <si>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</si>
  <si>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</si>
  <si>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</si>
  <si>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</si>
  <si>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</si>
  <si>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</si>
  <si>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</si>
  <si>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</si>
  <si>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</si>
  <si>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</si>
  <si>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</si>
  <si>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</si>
  <si>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</si>
  <si>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</si>
  <si>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</si>
  <si>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</si>
  <si>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</si>
  <si>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</si>
  <si>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</si>
  <si>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</si>
  <si>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</si>
  <si>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</si>
  <si>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</si>
  <si>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</si>
  <si>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</si>
  <si>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</si>
  <si>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</si>
  <si>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</si>
  <si>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</si>
  <si>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</si>
  <si>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</si>
  <si>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</si>
  <si>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</si>
  <si>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</si>
  <si>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</si>
  <si>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</si>
  <si>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</si>
  <si>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</si>
  <si>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</si>
  <si>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</si>
  <si>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</si>
  <si>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</si>
  <si>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</si>
  <si>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</si>
  <si>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</si>
  <si>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</si>
  <si>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</si>
  <si>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</si>
  <si>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</si>
  <si>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</si>
  <si>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</si>
  <si>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</si>
  <si>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</si>
  <si>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</si>
  <si>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</si>
  <si>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</si>
  <si>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</si>
  <si>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</si>
  <si>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</si>
  <si>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</si>
  <si>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</si>
  <si>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</si>
  <si>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</si>
  <si>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</si>
  <si>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</si>
  <si>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</si>
  <si>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</si>
  <si>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</si>
  <si>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</si>
  <si>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</si>
  <si>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</si>
  <si>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</si>
  <si>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</si>
  <si>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</si>
  <si>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</si>
  <si>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</si>
  <si>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</si>
  <si>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</si>
  <si>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</si>
  <si>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</si>
  <si>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</si>
  <si>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</si>
  <si>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</si>
  <si>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</si>
  <si>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</si>
  <si>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</si>
  <si>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</si>
  <si>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</si>
  <si>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</si>
  <si>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</si>
  <si>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</si>
  <si>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</si>
  <si>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</si>
  <si>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</si>
  <si>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</si>
  <si>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</si>
  <si>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</si>
  <si>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</si>
  <si>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</si>
  <si>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</si>
  <si>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</si>
  <si>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</si>
  <si>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</si>
  <si>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</si>
  <si>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</si>
  <si>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</si>
  <si>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</si>
  <si>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</si>
  <si>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</si>
  <si>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</si>
  <si>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</si>
  <si>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</si>
  <si>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</si>
  <si>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</si>
  <si>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</si>
  <si>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</si>
  <si>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</si>
  <si>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</si>
  <si>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</si>
  <si>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</si>
  <si>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</si>
  <si>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</si>
  <si>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</si>
  <si>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</si>
  <si>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</si>
  <si>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</si>
  <si>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</si>
  <si>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</si>
  <si>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</si>
  <si>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</si>
  <si>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</si>
  <si>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</si>
  <si>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</si>
  <si>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</si>
  <si>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</si>
  <si>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</si>
  <si>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</si>
  <si>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</si>
  <si>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</si>
  <si>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</si>
  <si>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</si>
  <si>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</si>
  <si>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</si>
  <si>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</si>
  <si>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</si>
  <si>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</si>
  <si>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</si>
  <si>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</si>
  <si>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</si>
  <si>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</si>
  <si>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</si>
  <si>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</si>
  <si>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</si>
  <si>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</si>
  <si>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</si>
  <si>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</si>
  <si>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</si>
  <si>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</si>
  <si>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</si>
  <si>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</si>
  <si>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</si>
  <si>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</si>
  <si>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</si>
  <si>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</si>
  <si>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</si>
  <si>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</si>
  <si>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</si>
  <si>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</si>
  <si>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</si>
  <si>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</si>
  <si>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</si>
  <si>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</si>
  <si>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</si>
  <si>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</si>
  <si>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</si>
  <si>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</si>
  <si>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</si>
  <si>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</si>
  <si>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</si>
  <si>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</si>
  <si>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</si>
  <si>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</si>
  <si>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</si>
  <si>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</si>
  <si>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</si>
  <si>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</si>
  <si>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</si>
  <si>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</si>
  <si>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</si>
  <si>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</si>
  <si>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</si>
  <si>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</si>
  <si>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</si>
  <si>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</si>
  <si>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</si>
  <si>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</si>
  <si>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</si>
  <si>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</si>
  <si>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</si>
  <si>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</si>
  <si>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</si>
  <si>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</si>
  <si>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</si>
  <si>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</si>
  <si>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</si>
  <si>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</si>
  <si>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</si>
  <si>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</si>
  <si>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</si>
  <si>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</si>
  <si>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</si>
  <si>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</si>
  <si>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</si>
  <si>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</si>
  <si>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</si>
  <si>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</si>
  <si>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</si>
  <si>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</si>
  <si>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</si>
  <si>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</si>
  <si>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</si>
  <si>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</si>
  <si>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</si>
  <si>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</si>
  <si>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</si>
  <si>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</si>
  <si>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</si>
  <si>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</si>
  <si>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</si>
  <si>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</si>
  <si>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</si>
  <si>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</si>
  <si>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</si>
  <si>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</si>
  <si>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</si>
  <si>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</si>
  <si>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</si>
  <si>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</si>
  <si>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</si>
  <si>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</si>
  <si>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</si>
  <si>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</si>
  <si>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</si>
  <si>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</si>
  <si>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</si>
  <si>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</si>
  <si>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</si>
  <si>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</si>
  <si>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</si>
  <si>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</si>
  <si>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</si>
  <si>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</si>
  <si>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</si>
  <si>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</si>
  <si>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</si>
  <si>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</si>
  <si>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</si>
  <si>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</si>
  <si>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</si>
  <si>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</si>
  <si>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</si>
  <si>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</si>
  <si>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</si>
  <si>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</si>
  <si>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</si>
  <si>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</si>
  <si>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</si>
  <si>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</si>
  <si>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</si>
  <si>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</si>
  <si>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</si>
  <si>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</si>
  <si>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</si>
  <si>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</si>
  <si>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</si>
  <si>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</si>
  <si>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</si>
  <si>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</si>
  <si>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</si>
  <si>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</si>
  <si>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</si>
  <si>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</si>
  <si>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</si>
  <si>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</si>
  <si>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</si>
  <si>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</si>
  <si>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</si>
  <si>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</si>
  <si>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</si>
  <si>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</si>
  <si>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</si>
  <si>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</si>
  <si>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</si>
  <si>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</si>
  <si>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</si>
  <si>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</si>
  <si>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</si>
  <si>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</si>
  <si>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</si>
  <si>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</si>
  <si>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</si>
  <si>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</si>
  <si>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</si>
  <si>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</si>
  <si>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</si>
  <si>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</si>
  <si>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</si>
  <si>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</si>
  <si>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</si>
  <si>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</si>
  <si>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</si>
  <si>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</si>
  <si>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</si>
  <si>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</si>
  <si>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</si>
  <si>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</si>
  <si>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</si>
  <si>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</si>
  <si>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</si>
  <si>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</si>
  <si>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</si>
  <si>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</si>
  <si>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</si>
  <si>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</si>
  <si>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</si>
  <si>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</si>
  <si>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</si>
  <si>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</si>
  <si>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</si>
  <si>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</si>
  <si>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</si>
  <si>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</si>
  <si>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</si>
  <si>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</si>
  <si>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</si>
  <si>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</si>
  <si>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</si>
  <si>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</si>
  <si>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</si>
  <si>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</si>
  <si>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</si>
  <si>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</si>
  <si>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</si>
  <si>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</si>
  <si>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</si>
  <si>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</si>
  <si>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</si>
  <si>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</si>
  <si>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</si>
  <si>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</si>
  <si>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</si>
  <si>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</si>
  <si>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</si>
  <si>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</si>
  <si>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</si>
  <si>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</si>
  <si>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</si>
  <si>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</si>
  <si>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</si>
  <si>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</si>
  <si>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</si>
  <si>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</si>
  <si>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</si>
  <si>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</si>
  <si>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</si>
  <si>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</si>
  <si>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</si>
  <si>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</si>
  <si>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</si>
  <si>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</si>
  <si>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</si>
  <si>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</si>
  <si>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</si>
  <si>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</si>
  <si>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</si>
  <si>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</si>
  <si>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</si>
  <si>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</si>
  <si>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</si>
  <si>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</si>
  <si>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</si>
  <si>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</si>
  <si>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</si>
  <si>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</si>
  <si>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</si>
  <si>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</si>
  <si>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</si>
  <si>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</si>
  <si>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</si>
  <si>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</si>
  <si>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</si>
  <si>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</si>
  <si>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</si>
  <si>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</si>
  <si>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</si>
  <si>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</si>
  <si>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</si>
  <si>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</si>
  <si>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</si>
  <si>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</si>
  <si>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</si>
  <si>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</si>
  <si>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</si>
  <si>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</si>
  <si>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</si>
  <si>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</si>
  <si>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</si>
  <si>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</si>
  <si>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</si>
  <si>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</si>
  <si>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</si>
  <si>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</si>
  <si>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</si>
  <si>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</si>
  <si>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</si>
  <si>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</si>
  <si>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</si>
  <si>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</si>
  <si>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</si>
  <si>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</si>
  <si>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</si>
  <si>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</si>
  <si>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</si>
  <si>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</si>
  <si>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</si>
  <si>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</si>
  <si>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</si>
  <si>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</si>
  <si>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</si>
  <si>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</si>
  <si>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</si>
  <si>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</si>
  <si>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</si>
  <si>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</si>
  <si>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</si>
  <si>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</si>
  <si>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</si>
  <si>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</si>
  <si>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</si>
  <si>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</si>
  <si>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</si>
  <si>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</si>
  <si>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</si>
  <si>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</si>
  <si>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</si>
  <si>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</si>
  <si>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</si>
  <si>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</si>
  <si>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</si>
  <si>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</si>
  <si>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</si>
  <si>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</si>
  <si>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</si>
  <si>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</si>
  <si>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</si>
  <si>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</si>
  <si>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</si>
  <si>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</si>
  <si>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</si>
  <si>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</si>
  <si>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</si>
  <si>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</si>
  <si>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</si>
  <si>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</si>
  <si>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</si>
  <si>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</si>
  <si>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</si>
  <si>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</si>
  <si>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</si>
  <si>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</si>
  <si>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</si>
  <si>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</si>
  <si>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</si>
  <si>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</si>
  <si>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</si>
  <si>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</si>
  <si>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</si>
  <si>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</si>
  <si>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</si>
  <si>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</si>
  <si>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</si>
  <si>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</si>
  <si>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</si>
  <si>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</si>
  <si>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</si>
  <si>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</si>
  <si>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</si>
  <si>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</si>
  <si>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</si>
  <si>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</si>
  <si>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</si>
  <si>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</si>
  <si>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</si>
  <si>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</si>
  <si>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</si>
  <si>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</si>
  <si>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</si>
  <si>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</si>
  <si>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</si>
  <si>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</si>
  <si>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</si>
  <si>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</si>
  <si>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</si>
  <si>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</si>
  <si>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</si>
  <si>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</si>
  <si>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</si>
  <si>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</si>
  <si>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</si>
  <si>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</si>
  <si>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</si>
  <si>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</si>
  <si>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</si>
  <si>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</si>
  <si>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</si>
  <si>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</si>
  <si>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</si>
  <si>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</si>
  <si>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</si>
  <si>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</si>
  <si>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</si>
  <si>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</si>
  <si>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</si>
  <si>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</si>
  <si>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</si>
  <si>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</si>
  <si>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</si>
  <si>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</si>
  <si>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</si>
  <si>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</si>
  <si>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</si>
  <si>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</si>
  <si>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</si>
  <si>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</si>
  <si>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</si>
  <si>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</si>
  <si>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</si>
  <si>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</si>
  <si>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</si>
  <si>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</si>
  <si>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</si>
  <si>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</si>
  <si>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</si>
  <si>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</si>
  <si>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</si>
  <si>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</si>
  <si>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</si>
  <si>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</si>
  <si>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</si>
  <si>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</si>
  <si>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</si>
  <si>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</si>
  <si>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</si>
  <si>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</si>
  <si>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</si>
  <si>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</si>
  <si>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</si>
  <si>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</si>
  <si>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</si>
  <si>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</si>
  <si>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</si>
  <si>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</si>
  <si>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</si>
  <si>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</si>
  <si>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</si>
  <si>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</si>
  <si>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</si>
  <si>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</si>
  <si>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</si>
  <si>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</si>
  <si>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</si>
  <si>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</si>
  <si>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</si>
  <si>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</si>
  <si>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</si>
  <si>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</si>
  <si>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</si>
  <si>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</si>
  <si>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</si>
  <si>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</si>
  <si>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</si>
  <si>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</si>
  <si>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</si>
  <si>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</si>
  <si>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</si>
  <si>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</si>
  <si>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</si>
  <si>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</si>
  <si>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</si>
  <si>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</si>
  <si>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</si>
  <si>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</si>
  <si>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</si>
  <si>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</si>
  <si>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</si>
  <si>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</si>
  <si>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</si>
  <si>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</si>
  <si>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</si>
  <si>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</si>
  <si>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</si>
  <si>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</si>
  <si>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</si>
  <si>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</si>
  <si>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</si>
  <si>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</si>
  <si>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</si>
  <si>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</si>
  <si>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</si>
  <si>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</si>
  <si>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</si>
  <si>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</si>
  <si>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</si>
  <si>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</si>
  <si>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</si>
  <si>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</si>
  <si>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</si>
  <si>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</si>
  <si>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</si>
  <si>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</si>
  <si>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</si>
  <si>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</si>
  <si>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</si>
  <si>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</si>
  <si>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</si>
  <si>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</si>
  <si>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</si>
  <si>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</si>
  <si>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</si>
  <si>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</si>
  <si>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</si>
  <si>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</si>
  <si>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</si>
  <si>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</si>
  <si>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</si>
  <si>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</si>
  <si>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</si>
  <si>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</si>
  <si>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</si>
  <si>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</si>
  <si>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</si>
  <si>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</si>
  <si>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</si>
  <si>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</si>
  <si>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</si>
  <si>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</si>
  <si>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</si>
  <si>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</si>
  <si>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</si>
  <si>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</si>
  <si>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</si>
  <si>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</si>
  <si>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</si>
  <si>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</si>
  <si>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</si>
  <si>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</si>
  <si>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</si>
  <si>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</si>
  <si>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</si>
  <si>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</si>
  <si>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</si>
  <si>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</si>
  <si>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</si>
  <si>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</si>
  <si>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</si>
  <si>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</si>
  <si>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</si>
  <si>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</si>
  <si>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</si>
  <si>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</si>
  <si>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</si>
  <si>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</si>
  <si>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</si>
  <si>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</si>
  <si>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</si>
  <si>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</si>
  <si>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</si>
  <si>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</si>
  <si>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</si>
  <si>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</si>
  <si>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</si>
  <si>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</si>
  <si>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</si>
  <si>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</si>
  <si>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</si>
  <si>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</si>
  <si>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</si>
  <si>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</si>
  <si>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</si>
  <si>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</si>
  <si>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</si>
  <si>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</si>
  <si>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</si>
  <si>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</si>
  <si>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</si>
  <si>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</si>
  <si>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</si>
  <si>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</si>
  <si>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</si>
  <si>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</si>
  <si>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</si>
  <si>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</si>
  <si>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</si>
  <si>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</si>
  <si>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</si>
  <si>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</si>
  <si>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</si>
  <si>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</si>
  <si>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</si>
  <si>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</si>
  <si>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</si>
  <si>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</si>
  <si>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</si>
  <si>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</si>
  <si>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</si>
  <si>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</si>
  <si>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</si>
  <si>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</si>
  <si>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</si>
  <si>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</si>
  <si>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</si>
  <si>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</si>
  <si>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</si>
  <si>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</si>
  <si>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</si>
  <si>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</si>
  <si>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</si>
  <si>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</si>
  <si>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</si>
  <si>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</si>
  <si>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</si>
  <si>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</si>
  <si>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</si>
  <si>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</si>
  <si>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</si>
  <si>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</si>
  <si>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</si>
  <si>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</si>
  <si>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</si>
  <si>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</si>
  <si>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</si>
  <si>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</si>
  <si>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</si>
  <si>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</si>
  <si>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</si>
  <si>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</si>
  <si>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</si>
  <si>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</si>
  <si>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</si>
  <si>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</si>
  <si>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</si>
  <si>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</si>
  <si>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</si>
  <si>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</si>
  <si>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</si>
  <si>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</si>
  <si>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</si>
  <si>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</si>
  <si>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</si>
  <si>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</si>
  <si>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</si>
  <si>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</si>
  <si>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</si>
  <si>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</si>
  <si>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</si>
  <si>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</si>
  <si>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</si>
  <si>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</si>
  <si>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</si>
  <si>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</si>
  <si>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</si>
  <si>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</si>
  <si>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</si>
  <si>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</si>
  <si>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</si>
  <si>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</si>
  <si>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</si>
  <si>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</si>
  <si>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</si>
  <si>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</si>
  <si>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</si>
  <si>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</si>
  <si>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</si>
  <si>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</si>
  <si>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</si>
  <si>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</si>
  <si>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</si>
  <si>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</si>
  <si>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</si>
  <si>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</si>
  <si>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</si>
  <si>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</si>
  <si>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</si>
  <si>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</si>
  <si>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</si>
  <si>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</si>
  <si>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</si>
  <si>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</si>
  <si>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</si>
  <si>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</si>
  <si>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</si>
  <si>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</si>
  <si>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</si>
  <si>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</si>
  <si>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</si>
  <si>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</si>
  <si>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</si>
  <si>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</si>
  <si>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</si>
  <si>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</si>
  <si>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</si>
  <si>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</si>
  <si>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</si>
  <si>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</si>
  <si>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</si>
  <si>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</si>
  <si>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</si>
  <si>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</si>
  <si>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</si>
  <si>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</si>
  <si>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</si>
  <si>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</si>
  <si>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</si>
  <si>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</si>
  <si>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</si>
  <si>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</si>
  <si>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</si>
  <si>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</si>
  <si>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</si>
  <si>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</si>
  <si>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</si>
  <si>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</si>
  <si>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</si>
  <si>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</si>
  <si>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</si>
  <si>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</si>
  <si>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</si>
  <si>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</si>
  <si>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</si>
  <si>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</si>
  <si>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</si>
  <si>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</si>
  <si>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</si>
  <si>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</si>
  <si>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</si>
  <si>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</si>
  <si>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</si>
  <si>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</si>
  <si>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</si>
  <si>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</si>
  <si>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</si>
  <si>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</si>
  <si>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</si>
  <si>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</si>
  <si>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</si>
  <si>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</si>
  <si>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</si>
  <si>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</si>
  <si>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</si>
  <si>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</si>
  <si>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</si>
  <si>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</si>
  <si>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</si>
  <si>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</si>
  <si>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</si>
  <si>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</si>
  <si>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</si>
  <si>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</si>
  <si>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</si>
  <si>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</si>
  <si>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</si>
  <si>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</si>
  <si>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</si>
  <si>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</si>
  <si>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</si>
  <si>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</si>
  <si>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</si>
  <si>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</si>
  <si>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</si>
  <si>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</si>
  <si>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</si>
  <si>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</si>
  <si>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</si>
  <si>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</si>
  <si>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</si>
  <si>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</si>
  <si>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</si>
  <si>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</si>
  <si>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</si>
  <si>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</si>
  <si>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</si>
  <si>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</si>
  <si>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</si>
  <si>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</si>
  <si>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</si>
  <si>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</si>
  <si>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</si>
  <si>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</si>
  <si>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</si>
  <si>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</si>
  <si>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</si>
  <si>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</si>
  <si>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</si>
  <si>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</si>
  <si>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</si>
  <si>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</si>
  <si>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</si>
  <si>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</si>
  <si>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</si>
  <si>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</si>
  <si>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</si>
  <si>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</si>
  <si>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</si>
  <si>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</si>
  <si>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</si>
  <si>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</si>
  <si>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</si>
  <si>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</si>
  <si>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</si>
  <si>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</si>
  <si>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</si>
  <si>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</si>
  <si>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</si>
  <si>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</si>
  <si>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</si>
  <si>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</si>
  <si>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</si>
  <si>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</si>
  <si>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</si>
  <si>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</si>
  <si>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</si>
  <si>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</si>
  <si>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</si>
  <si>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</si>
  <si>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</si>
  <si>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</si>
  <si>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</si>
  <si>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</si>
  <si>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</si>
  <si>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</si>
  <si>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</si>
  <si>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</si>
  <si>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</si>
  <si>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</si>
  <si>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</si>
  <si>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</si>
  <si>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</si>
  <si>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</si>
  <si>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</si>
  <si>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</si>
  <si>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</si>
  <si>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</si>
  <si>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</si>
  <si>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</si>
  <si>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</si>
  <si>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</si>
  <si>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</si>
  <si>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</si>
  <si>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</si>
  <si>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</si>
  <si>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</si>
  <si>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</si>
  <si>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</si>
  <si>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</si>
  <si>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</si>
  <si>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</si>
  <si>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</si>
  <si>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</si>
  <si>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</si>
  <si>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</si>
  <si>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</si>
  <si>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</si>
  <si>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</si>
  <si>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</si>
  <si>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</si>
  <si>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</si>
  <si>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</si>
  <si>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</si>
  <si>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</si>
  <si>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</si>
  <si>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</si>
  <si>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</si>
  <si>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</si>
  <si>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</si>
  <si>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</si>
  <si>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</si>
  <si>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</si>
  <si>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</si>
  <si>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</si>
  <si>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</si>
  <si>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</si>
  <si>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</si>
  <si>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</si>
  <si>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</si>
  <si>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</si>
  <si>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</si>
  <si>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</si>
  <si>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</si>
  <si>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</si>
  <si>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</si>
  <si>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</si>
  <si>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</si>
  <si>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</si>
  <si>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</si>
  <si>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</si>
  <si>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</si>
  <si>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</si>
  <si>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</si>
  <si>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</si>
  <si>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</si>
  <si>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</si>
  <si>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</si>
  <si>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</si>
  <si>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</si>
  <si>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</si>
  <si>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</si>
  <si>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</si>
  <si>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</si>
  <si>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</si>
  <si>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</si>
  <si>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</si>
  <si>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</si>
  <si>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</si>
  <si>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</si>
  <si>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</si>
  <si>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</si>
  <si>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</si>
  <si>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</si>
  <si>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</si>
  <si>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</si>
  <si>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</si>
  <si>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</si>
  <si>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</si>
  <si>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</si>
  <si>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</si>
  <si>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</si>
  <si>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</si>
  <si>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</si>
  <si>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</si>
  <si>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</si>
  <si>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</si>
  <si>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</si>
  <si>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</si>
  <si>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</si>
  <si>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</si>
  <si>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</si>
  <si>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</si>
  <si>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</si>
  <si>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</si>
  <si>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</si>
  <si>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</si>
  <si>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</si>
  <si>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</si>
  <si>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</si>
  <si>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</si>
  <si>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</si>
  <si>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</si>
  <si>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</si>
  <si>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</si>
  <si>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</si>
  <si>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</si>
  <si>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</si>
  <si>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</si>
  <si>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</si>
  <si>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</si>
  <si>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</si>
  <si>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</si>
  <si>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</si>
  <si>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</si>
  <si>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</si>
  <si>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</si>
  <si>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</si>
  <si>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</si>
  <si>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</si>
  <si>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</si>
  <si>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</si>
  <si>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</si>
  <si>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</si>
  <si>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</si>
  <si>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</si>
  <si>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</si>
  <si>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</si>
  <si>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</si>
  <si>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</si>
  <si>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</si>
  <si>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</si>
  <si>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</si>
  <si>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</si>
  <si>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</si>
  <si>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</si>
  <si>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</si>
  <si>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</si>
  <si>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</si>
  <si>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</si>
  <si>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</si>
  <si>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</si>
  <si>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</si>
  <si>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</si>
  <si>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</si>
  <si>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</si>
  <si>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</si>
  <si>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</si>
  <si>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</si>
  <si>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</si>
  <si>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</si>
  <si>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</si>
  <si>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</si>
  <si>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</si>
  <si>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</si>
  <si>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</si>
  <si>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</si>
  <si>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</si>
  <si>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</si>
  <si>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</si>
  <si>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</si>
  <si>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</si>
  <si>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</si>
  <si>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</si>
  <si>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</si>
  <si>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</si>
  <si>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</si>
  <si>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</si>
  <si>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</si>
  <si>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</si>
  <si>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</si>
  <si>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</si>
  <si>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</si>
  <si>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</si>
  <si>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</si>
  <si>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</si>
  <si>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</si>
  <si>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</si>
  <si>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</si>
  <si>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</si>
  <si>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</si>
  <si>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</si>
  <si>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</si>
  <si>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</si>
  <si>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</si>
  <si>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</si>
  <si>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</si>
  <si>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</si>
  <si>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</si>
  <si>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</si>
  <si>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</si>
  <si>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</si>
  <si>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</si>
  <si>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</si>
  <si>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</si>
  <si>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</si>
  <si>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</si>
  <si>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</si>
  <si>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</si>
  <si>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</si>
  <si>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</si>
  <si>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</si>
  <si>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</si>
  <si>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</si>
  <si>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</si>
  <si>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</si>
  <si>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</si>
  <si>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</si>
  <si>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</si>
  <si>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</si>
  <si>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</si>
  <si>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</si>
  <si>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</si>
  <si>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</si>
  <si>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</si>
  <si>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</si>
  <si>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</si>
  <si>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</si>
  <si>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</si>
  <si>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</si>
  <si>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</si>
  <si>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</si>
  <si>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</si>
  <si>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</si>
  <si>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</si>
  <si>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</si>
  <si>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</si>
  <si>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</si>
  <si>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</si>
  <si>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</si>
  <si>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</si>
  <si>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</si>
  <si>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</si>
  <si>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</si>
  <si>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</si>
  <si>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</si>
  <si>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</si>
  <si>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</si>
  <si>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</si>
  <si>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</si>
  <si>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</si>
  <si>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</si>
  <si>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</si>
  <si>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</si>
  <si>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</si>
  <si>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</si>
  <si>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</si>
  <si>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</si>
  <si>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</si>
  <si>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</si>
  <si>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</si>
  <si>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</si>
  <si>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</si>
  <si>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</si>
  <si>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</si>
  <si>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</si>
  <si>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</si>
  <si>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</si>
  <si>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</si>
  <si>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</si>
  <si>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</si>
  <si>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</si>
  <si>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</si>
  <si>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</si>
  <si>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</si>
  <si>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</si>
  <si>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</si>
  <si>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</si>
  <si>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</si>
  <si>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</si>
  <si>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</si>
  <si>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</si>
  <si>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</si>
  <si>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</si>
  <si>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</si>
  <si>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</si>
  <si>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</si>
  <si>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</si>
  <si>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</si>
  <si>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</si>
  <si>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</si>
  <si>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</si>
  <si>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</si>
  <si>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</si>
  <si>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</si>
  <si>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</si>
  <si>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</si>
  <si>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</si>
  <si>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</si>
  <si>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</si>
  <si>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</si>
  <si>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</si>
  <si>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</si>
  <si>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</si>
  <si>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</si>
  <si>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</si>
  <si>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</si>
  <si>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</si>
  <si>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</si>
  <si>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</si>
  <si>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</si>
  <si>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</si>
  <si>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</si>
  <si>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</si>
  <si>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</si>
  <si>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</si>
  <si>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</si>
  <si>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</si>
  <si>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</si>
  <si>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</si>
  <si>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</si>
  <si>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</si>
  <si>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</si>
  <si>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</si>
  <si>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</si>
  <si>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</si>
  <si>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</si>
  <si>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</si>
  <si>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</si>
  <si>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</si>
  <si>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</si>
  <si>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</si>
  <si>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</si>
  <si>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</si>
  <si>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</si>
  <si>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</si>
  <si>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</si>
  <si>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</si>
  <si>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</si>
  <si>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</si>
  <si>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</si>
  <si>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</si>
  <si>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</si>
  <si>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</si>
  <si>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</si>
  <si>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</si>
  <si>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</si>
  <si>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</si>
  <si>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</si>
  <si>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</si>
  <si>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</si>
  <si>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</si>
  <si>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</si>
  <si>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</si>
  <si>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</si>
  <si>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</si>
  <si>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</si>
  <si>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</si>
  <si>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</si>
  <si>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</si>
  <si>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</si>
  <si>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</si>
  <si>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</si>
  <si>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</si>
  <si>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</si>
  <si>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</si>
  <si>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</si>
  <si>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</si>
  <si>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</si>
  <si>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</si>
  <si>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</si>
  <si>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</si>
  <si>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</si>
  <si>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</si>
  <si>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</si>
  <si>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</si>
  <si>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</si>
  <si>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</si>
  <si>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</si>
  <si>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</si>
  <si>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</si>
  <si>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</si>
  <si>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</si>
  <si>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</si>
  <si>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</si>
  <si>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</si>
  <si>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</si>
  <si>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</si>
  <si>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</si>
  <si>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</si>
  <si>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</si>
  <si>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</si>
  <si>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</si>
  <si>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</si>
  <si>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</si>
  <si>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</si>
  <si>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</si>
  <si>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</si>
  <si>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</si>
  <si>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</si>
  <si>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</si>
  <si>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</si>
  <si>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</si>
  <si>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</si>
  <si>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</si>
  <si>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</si>
  <si>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</si>
  <si>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</si>
  <si>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</si>
  <si>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</si>
  <si>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</si>
  <si>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</si>
  <si>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</si>
  <si>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</si>
  <si>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</si>
  <si>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</si>
  <si>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</si>
  <si>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</si>
  <si>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</si>
  <si>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</si>
  <si>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</si>
  <si>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</si>
  <si>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</si>
  <si>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</si>
  <si>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</si>
  <si>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</si>
  <si>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</si>
  <si>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</si>
  <si>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</si>
  <si>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</si>
  <si>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</si>
  <si>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</si>
  <si>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</si>
  <si>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</si>
  <si>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</si>
  <si>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</si>
  <si>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</si>
  <si>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</si>
  <si>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</si>
  <si>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</si>
  <si>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</si>
  <si>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</si>
  <si>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</si>
  <si>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</si>
  <si>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</si>
  <si>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</si>
  <si>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</si>
  <si>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</si>
  <si>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</si>
  <si>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</si>
  <si>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</si>
  <si>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</si>
  <si>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</si>
  <si>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</si>
  <si>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</si>
  <si>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</si>
  <si>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</si>
  <si>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</si>
  <si>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</si>
  <si>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</si>
  <si>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</si>
  <si>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</si>
  <si>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</si>
  <si>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</si>
  <si>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</si>
  <si>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</si>
  <si>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</si>
  <si>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</si>
  <si>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</si>
  <si>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</si>
  <si>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</si>
  <si>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</si>
  <si>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</si>
  <si>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</si>
  <si>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</si>
  <si>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</si>
  <si>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</si>
  <si>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</si>
  <si>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</si>
  <si>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</si>
  <si>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</si>
  <si>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</si>
  <si>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</si>
  <si>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</si>
  <si>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</si>
  <si>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</si>
  <si>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</si>
  <si>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</si>
  <si>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</si>
  <si>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</si>
  <si>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</si>
  <si>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</si>
  <si>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</si>
  <si>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</si>
  <si>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</si>
  <si>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</si>
  <si>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</si>
  <si>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</si>
  <si>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</si>
  <si>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</si>
  <si>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</si>
  <si>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</si>
  <si>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</si>
  <si>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</si>
  <si>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</si>
  <si>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</si>
  <si>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</si>
  <si>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</si>
  <si>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</si>
  <si>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</si>
  <si>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</si>
  <si>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</si>
  <si>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</si>
  <si>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</si>
  <si>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</si>
  <si>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</si>
  <si>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</si>
  <si>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</si>
  <si>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</si>
  <si>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</si>
  <si>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</si>
  <si>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</si>
  <si>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</si>
  <si>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</si>
  <si>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</si>
  <si>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</si>
  <si>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</si>
  <si>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</si>
  <si>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</si>
  <si>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</si>
  <si>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</si>
  <si>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</si>
  <si>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</si>
  <si>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</si>
  <si>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</si>
  <si>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</si>
  <si>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</si>
  <si>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</si>
  <si>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</si>
  <si>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</si>
  <si>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</si>
  <si>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</si>
  <si>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</si>
  <si>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</si>
  <si>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</si>
  <si>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</si>
  <si>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</si>
  <si>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</si>
  <si>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</si>
  <si>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</si>
  <si>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</si>
  <si>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</si>
  <si>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</si>
  <si>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</si>
  <si>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</si>
  <si>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</si>
  <si>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</si>
  <si>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</si>
  <si>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</si>
  <si>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</si>
  <si>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</si>
  <si>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</si>
  <si>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</si>
  <si>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</si>
  <si>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</si>
  <si>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</si>
  <si>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</si>
  <si>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</si>
  <si>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</si>
  <si>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</si>
  <si>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</si>
  <si>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</si>
  <si>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</si>
  <si>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</si>
  <si>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</si>
  <si>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</si>
  <si>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</si>
  <si>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</si>
  <si>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</si>
  <si>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</si>
  <si>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</si>
  <si>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</si>
  <si>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</si>
  <si>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</si>
  <si>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</si>
  <si>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</si>
  <si>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</si>
  <si>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</si>
  <si>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</si>
  <si>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</si>
  <si>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</si>
  <si>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</si>
  <si>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</si>
  <si>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</si>
  <si>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</si>
  <si>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</si>
  <si>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</si>
  <si>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</si>
  <si>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</si>
  <si>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</si>
  <si>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</si>
  <si>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</si>
  <si>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</si>
  <si>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</si>
  <si>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</si>
  <si>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</si>
  <si>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</si>
  <si>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</si>
  <si>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</si>
  <si>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</si>
  <si>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</si>
  <si>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</si>
  <si>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</si>
  <si>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</si>
  <si>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</si>
  <si>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</si>
  <si>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</si>
  <si>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</si>
  <si>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</si>
  <si>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</si>
  <si>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</si>
  <si>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</si>
  <si>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</si>
  <si>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</si>
  <si>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</si>
  <si>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</si>
  <si>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</si>
  <si>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</si>
  <si>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</si>
  <si>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</si>
  <si>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</si>
  <si>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</si>
  <si>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</si>
  <si>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</si>
  <si>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</si>
  <si>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</si>
  <si>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</si>
  <si>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</si>
  <si>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</si>
  <si>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</si>
  <si>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</si>
  <si>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</si>
  <si>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</si>
  <si>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</si>
  <si>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</si>
  <si>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</si>
  <si>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</si>
  <si>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</si>
  <si>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</si>
  <si>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</si>
  <si>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</si>
  <si>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</si>
  <si>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</si>
  <si>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</si>
  <si>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</si>
  <si>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</si>
  <si>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</si>
  <si>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</si>
  <si>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</si>
  <si>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</si>
  <si>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</si>
  <si>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</si>
  <si>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</si>
  <si>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</si>
  <si>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</si>
  <si>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</si>
  <si>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</si>
  <si>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</si>
  <si>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</si>
  <si>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</si>
  <si>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</si>
  <si>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</si>
  <si>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</si>
  <si>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</si>
  <si>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</si>
  <si>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</si>
  <si>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</si>
  <si>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</si>
  <si>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</si>
  <si>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</si>
  <si>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</si>
  <si>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</si>
  <si>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</si>
  <si>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</si>
  <si>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</si>
  <si>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</si>
  <si>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</si>
  <si>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</si>
  <si>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</si>
  <si>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</si>
  <si>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</si>
  <si>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</si>
  <si>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</si>
  <si>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</si>
  <si>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</si>
  <si>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</si>
  <si>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</si>
  <si>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</si>
  <si>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</si>
  <si>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</si>
  <si>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</si>
  <si>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</si>
  <si>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</si>
  <si>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</si>
  <si>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</si>
  <si>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</si>
  <si>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</si>
  <si>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</si>
  <si>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</si>
  <si>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</si>
  <si>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</si>
  <si>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</si>
  <si>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</si>
  <si>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</si>
  <si>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</si>
  <si>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</si>
  <si>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</si>
  <si>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</si>
  <si>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</si>
  <si>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</si>
  <si>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</si>
  <si>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</si>
  <si>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</si>
  <si>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</si>
  <si>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</si>
  <si>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</si>
  <si>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</si>
  <si>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</si>
  <si>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</si>
  <si>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</si>
  <si>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</si>
  <si>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</si>
  <si>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</si>
  <si>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</si>
  <si>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</si>
  <si>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</si>
  <si>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</si>
  <si>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</si>
  <si>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</si>
  <si>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</si>
  <si>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</si>
  <si>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</si>
  <si>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</si>
  <si>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</si>
  <si>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</si>
  <si>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</si>
  <si>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</si>
  <si>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</si>
  <si>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</si>
  <si>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</si>
  <si>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</si>
  <si>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</si>
  <si>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</si>
  <si>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</si>
  <si>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</si>
  <si>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</si>
  <si>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</si>
  <si>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</si>
  <si>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</si>
  <si>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</si>
  <si>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</si>
  <si>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</si>
  <si>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</si>
  <si>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</si>
  <si>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</si>
  <si>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</si>
  <si>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</si>
  <si>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</si>
  <si>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</si>
  <si>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</si>
  <si>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</si>
  <si>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</si>
  <si>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</si>
  <si>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</si>
  <si>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</si>
  <si>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</si>
  <si>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</si>
  <si>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</si>
  <si>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</si>
  <si>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</si>
  <si>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</si>
  <si>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</si>
  <si>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</si>
  <si>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</si>
  <si>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</si>
  <si>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</si>
  <si>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</si>
  <si>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</si>
  <si>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</si>
  <si>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</si>
  <si>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</si>
  <si>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</si>
  <si>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</si>
  <si>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</si>
  <si>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</si>
  <si>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</si>
  <si>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</si>
  <si>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</si>
  <si>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</si>
  <si>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</si>
  <si>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</si>
  <si>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</si>
  <si>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</si>
  <si>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</si>
  <si>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</si>
  <si>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</si>
  <si>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</si>
  <si>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</si>
  <si>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</si>
  <si>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</si>
  <si>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</si>
  <si>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</si>
  <si>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</si>
  <si>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</si>
  <si>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</si>
  <si>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</si>
  <si>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</si>
  <si>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</si>
  <si>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</si>
  <si>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</si>
  <si>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</si>
  <si>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</si>
  <si>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</si>
  <si>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</si>
  <si>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</si>
  <si>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</si>
  <si>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</si>
  <si>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</si>
  <si>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</si>
  <si>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</si>
  <si>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</si>
  <si>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</si>
  <si>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</si>
  <si>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</si>
  <si>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</si>
  <si>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</si>
  <si>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</si>
  <si>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</si>
  <si>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</si>
  <si>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</si>
  <si>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</si>
  <si>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</si>
  <si>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</si>
  <si>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</si>
  <si>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</si>
  <si>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</si>
  <si>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</si>
  <si>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</si>
  <si>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</si>
  <si>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</si>
  <si>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</si>
  <si>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</si>
  <si>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</si>
  <si>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</si>
  <si>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</si>
  <si>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</si>
  <si>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</si>
  <si>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</si>
  <si>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</si>
  <si>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</si>
  <si>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</si>
  <si>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</si>
  <si>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</si>
  <si>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</si>
  <si>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</si>
  <si>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</si>
  <si>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</si>
  <si>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</si>
  <si>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</si>
  <si>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</si>
  <si>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</si>
  <si>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</si>
  <si>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</si>
  <si>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</si>
  <si>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</si>
  <si>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</si>
  <si>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</si>
  <si>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</si>
  <si>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</si>
  <si>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</si>
  <si>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</si>
  <si>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</si>
  <si>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</si>
  <si>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</si>
  <si>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</si>
  <si>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</si>
  <si>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</si>
  <si>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</si>
  <si>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</si>
  <si>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</si>
  <si>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</si>
  <si>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</si>
  <si>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</si>
  <si>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</si>
  <si>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</si>
  <si>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</si>
  <si>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</si>
  <si>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</si>
  <si>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</si>
  <si>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</si>
  <si>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</si>
  <si>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</si>
  <si>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</si>
  <si>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</si>
  <si>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</si>
  <si>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</si>
  <si>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</si>
  <si>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</si>
  <si>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</si>
  <si>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</si>
  <si>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</si>
  <si>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</si>
  <si>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</si>
  <si>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</si>
  <si>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</si>
  <si>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</si>
  <si>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</si>
  <si>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</si>
  <si>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</si>
  <si>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</si>
  <si>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</si>
  <si>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</si>
  <si>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</si>
  <si>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</si>
  <si>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</si>
  <si>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</si>
  <si>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</si>
  <si>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</si>
  <si>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</si>
  <si>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</si>
  <si>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</si>
  <si>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</si>
  <si>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</si>
  <si>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</si>
  <si>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</si>
  <si>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</si>
  <si>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</si>
  <si>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</si>
  <si>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</si>
  <si>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</si>
  <si>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</si>
  <si>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</si>
  <si>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</si>
  <si>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</si>
  <si>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</si>
  <si>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</si>
  <si>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</si>
  <si>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</si>
  <si>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</si>
  <si>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</si>
  <si>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</si>
  <si>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</si>
  <si>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</si>
  <si>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</si>
  <si>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</si>
  <si>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</si>
  <si>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</si>
  <si>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</si>
  <si>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</si>
  <si>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</si>
  <si>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</si>
  <si>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</si>
  <si>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</si>
  <si>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</si>
  <si>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</si>
  <si>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</si>
  <si>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</si>
  <si>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</si>
  <si>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</si>
  <si>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</si>
  <si>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</si>
  <si>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</si>
  <si>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</si>
  <si>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</si>
  <si>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</si>
  <si>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</si>
  <si>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</si>
  <si>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</si>
  <si>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</si>
  <si>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</si>
  <si>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</si>
  <si>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</si>
  <si>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</si>
  <si>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</si>
  <si>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</si>
  <si>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</si>
  <si>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</si>
  <si>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</si>
  <si>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</si>
  <si>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</si>
  <si>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</si>
  <si>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</si>
  <si>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</si>
  <si>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</si>
  <si>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</si>
  <si>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</si>
  <si>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</si>
  <si>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</si>
  <si>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</si>
  <si>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</si>
  <si>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</si>
  <si>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</si>
  <si>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</si>
  <si>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</si>
  <si>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</si>
  <si>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</si>
  <si>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</si>
  <si>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</si>
  <si>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</si>
  <si>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</si>
  <si>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</si>
  <si>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</si>
  <si>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</si>
  <si>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</si>
  <si>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</si>
  <si>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</si>
  <si>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</si>
  <si>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</si>
  <si>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</si>
  <si>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</si>
  <si>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</si>
  <si>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</si>
  <si>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</si>
  <si>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</si>
  <si>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</si>
  <si>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</si>
  <si>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</si>
  <si>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</si>
  <si>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</si>
  <si>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</si>
  <si>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</si>
  <si>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</si>
  <si>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</si>
  <si>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</si>
  <si>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</si>
  <si>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</si>
  <si>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</si>
  <si>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</si>
  <si>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</si>
  <si>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</si>
  <si>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</si>
  <si>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</si>
  <si>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</si>
  <si>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</si>
  <si>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</si>
  <si>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</si>
  <si>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</si>
  <si>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</si>
  <si>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</si>
  <si>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</si>
  <si>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</si>
  <si>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</si>
  <si>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</si>
  <si>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</si>
  <si>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</si>
  <si>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</si>
  <si>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</si>
  <si>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</si>
  <si>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</si>
  <si>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</si>
  <si>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</si>
  <si>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</si>
  <si>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</si>
  <si>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</si>
  <si>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</si>
  <si>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</si>
  <si>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</si>
  <si>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</si>
  <si>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</si>
  <si>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</si>
  <si>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</si>
  <si>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</si>
  <si>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</si>
  <si>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</si>
  <si>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</si>
  <si>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</si>
  <si>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</si>
  <si>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</si>
  <si>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</si>
  <si>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</si>
  <si>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</si>
  <si>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</si>
  <si>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</si>
  <si>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</si>
  <si>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</si>
  <si>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</si>
  <si>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</si>
  <si>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</si>
  <si>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</si>
  <si>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</si>
  <si>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</si>
  <si>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</si>
  <si>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</si>
  <si>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</si>
  <si>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</si>
  <si>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</si>
  <si>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</si>
  <si>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</si>
  <si>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</si>
  <si>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</si>
  <si>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</si>
  <si>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</si>
  <si>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</si>
  <si>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</si>
  <si>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</si>
  <si>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</si>
  <si>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</si>
  <si>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</si>
  <si>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</si>
  <si>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</si>
  <si>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</si>
  <si>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</si>
  <si>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</si>
  <si>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</si>
  <si>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</si>
  <si>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</si>
  <si>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</si>
  <si>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</si>
  <si>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</si>
  <si>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</si>
  <si>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</si>
  <si>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</si>
  <si>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</si>
  <si>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</si>
  <si>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</si>
  <si>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</si>
  <si>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</si>
  <si>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</si>
  <si>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</si>
  <si>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</si>
  <si>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</si>
  <si>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</si>
  <si>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</si>
  <si>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</si>
  <si>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</si>
  <si>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</si>
  <si>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</si>
  <si>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</si>
  <si>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</si>
  <si>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</si>
  <si>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</si>
  <si>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</si>
  <si>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</si>
  <si>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</si>
  <si>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</si>
  <si>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</si>
  <si>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</si>
  <si>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</si>
  <si>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</si>
  <si>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</si>
  <si>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</si>
  <si>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</si>
  <si>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</si>
  <si>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</si>
  <si>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</si>
  <si>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</si>
  <si>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</si>
  <si>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</si>
  <si>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</si>
  <si>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</si>
  <si>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</si>
  <si>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</si>
  <si>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</si>
  <si>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</si>
  <si>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</si>
  <si>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</si>
  <si>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</si>
  <si>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</si>
  <si>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</si>
  <si>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</si>
  <si>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</si>
  <si>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</si>
  <si>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</si>
  <si>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</si>
  <si>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</si>
  <si>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</si>
  <si>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</si>
  <si>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</si>
  <si>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</si>
  <si>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</si>
  <si>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</si>
  <si>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</si>
  <si>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</si>
  <si>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</si>
  <si>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</si>
  <si>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</si>
  <si>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</si>
  <si>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</si>
  <si>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</si>
  <si>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</si>
  <si>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</si>
  <si>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</si>
  <si>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</si>
  <si>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</si>
  <si>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</si>
  <si>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</si>
  <si>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</si>
  <si>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</si>
  <si>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</si>
  <si>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</si>
  <si>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</si>
  <si>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</si>
  <si>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</si>
  <si>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</si>
  <si>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</si>
  <si>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</si>
  <si>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</si>
  <si>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</si>
  <si>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</si>
  <si>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</si>
  <si>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</si>
  <si>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</si>
  <si>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</si>
  <si>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</si>
  <si>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</si>
  <si>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</si>
  <si>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</si>
  <si>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</si>
  <si>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</si>
  <si>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</si>
  <si>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</si>
  <si>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</si>
  <si>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</si>
  <si>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</si>
  <si>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</si>
  <si>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</si>
  <si>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</si>
  <si>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</si>
  <si>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</si>
  <si>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</si>
  <si>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</si>
  <si>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</si>
  <si>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</si>
  <si>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</si>
  <si>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</si>
  <si>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</si>
  <si>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</si>
  <si>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</si>
  <si>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</si>
  <si>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</si>
  <si>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</si>
  <si>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</si>
  <si>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</si>
  <si>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</si>
  <si>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</si>
  <si>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</si>
  <si>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</si>
  <si>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</si>
  <si>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</si>
  <si>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</si>
  <si>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</si>
  <si>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</si>
  <si>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</si>
  <si>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</si>
  <si>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</si>
  <si>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</si>
  <si>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</si>
  <si>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</si>
  <si>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</si>
  <si>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</si>
  <si>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</si>
  <si>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</si>
  <si>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</si>
  <si>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</si>
  <si>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</si>
  <si>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</si>
  <si>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</si>
  <si>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</si>
  <si>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</si>
  <si>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</si>
  <si>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</si>
  <si>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</si>
  <si>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</si>
  <si>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</si>
  <si>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</si>
  <si>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</si>
  <si>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</si>
  <si>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</si>
  <si>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</si>
  <si>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</si>
  <si>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</si>
  <si>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</si>
  <si>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</si>
  <si>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</si>
  <si>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</si>
  <si>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</si>
  <si>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</si>
  <si>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</si>
  <si>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</si>
  <si>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</si>
  <si>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</si>
  <si>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</si>
  <si>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</si>
  <si>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</si>
  <si>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</si>
  <si>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</si>
  <si>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</si>
  <si>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</si>
  <si>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</si>
  <si>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</si>
  <si>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</si>
  <si>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</si>
  <si>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</si>
  <si>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</si>
  <si>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</si>
  <si>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</si>
  <si>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</si>
  <si>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</si>
  <si>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</si>
  <si>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</si>
  <si>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</si>
  <si>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</si>
  <si>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</si>
  <si>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</si>
  <si>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</si>
  <si>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</si>
  <si>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</si>
  <si>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</si>
  <si>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</si>
  <si>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</si>
  <si>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</si>
  <si>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</si>
  <si>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</si>
  <si>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</si>
  <si>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</si>
  <si>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</si>
  <si>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</si>
  <si>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</si>
  <si>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</si>
  <si>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</si>
  <si>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</si>
  <si>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</si>
  <si>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</si>
  <si>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</si>
  <si>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</si>
  <si>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</si>
  <si>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</si>
  <si>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</si>
  <si>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</si>
  <si>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</si>
  <si>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</si>
  <si>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</si>
  <si>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</si>
  <si>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</si>
  <si>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</si>
  <si>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</si>
  <si>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</si>
  <si>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</si>
  <si>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</si>
  <si>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</si>
  <si>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</si>
  <si>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</si>
  <si>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</si>
  <si>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</si>
  <si>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</si>
  <si>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</si>
  <si>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</si>
  <si>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</si>
  <si>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</si>
  <si>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</si>
  <si>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</si>
  <si>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</si>
  <si>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</si>
  <si>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</si>
  <si>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</si>
  <si>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</si>
  <si>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</si>
  <si>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</si>
  <si>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</si>
  <si>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</si>
  <si>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</si>
  <si>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</si>
  <si>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</si>
  <si>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</si>
  <si>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</si>
  <si>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</si>
  <si>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</si>
  <si>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</si>
  <si>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</si>
  <si>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</si>
  <si>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</si>
  <si>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</si>
  <si>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</si>
  <si>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</si>
  <si>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</si>
  <si>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</si>
  <si>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</si>
  <si>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</si>
  <si>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</si>
  <si>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</si>
  <si>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</si>
  <si>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</si>
  <si>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</si>
  <si>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</si>
  <si>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</si>
  <si>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</si>
  <si>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</si>
  <si>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</si>
  <si>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</si>
  <si>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</si>
  <si>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</si>
  <si>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</si>
  <si>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</si>
  <si>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</si>
  <si>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</si>
  <si>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</si>
  <si>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</si>
  <si>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</si>
  <si>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</si>
  <si>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</si>
  <si>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</si>
  <si>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</si>
  <si>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</si>
  <si>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</si>
  <si>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</si>
  <si>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</si>
  <si>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</si>
  <si>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</si>
  <si>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</si>
  <si>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</si>
  <si>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</si>
  <si>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</si>
  <si>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</si>
  <si>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</si>
  <si>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</si>
  <si>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</si>
  <si>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</si>
  <si>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</si>
  <si>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</si>
  <si>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</si>
  <si>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</si>
  <si>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</si>
  <si>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</si>
  <si>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</si>
  <si>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</si>
  <si>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</si>
  <si>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</si>
  <si>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</si>
  <si>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</si>
  <si>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</si>
  <si>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</si>
  <si>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</si>
  <si>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</si>
  <si>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</si>
  <si>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</si>
  <si>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</si>
  <si>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</si>
  <si>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</si>
  <si>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</si>
  <si>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</si>
  <si>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</si>
  <si>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</si>
  <si>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</si>
  <si>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</si>
  <si>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</si>
  <si>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</si>
  <si>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</si>
  <si>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</si>
  <si>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</si>
  <si>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</si>
  <si>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</si>
  <si>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</si>
  <si>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</si>
  <si>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</si>
  <si>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</si>
  <si>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</si>
  <si>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</si>
  <si>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</si>
  <si>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</si>
  <si>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</si>
  <si>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</si>
  <si>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</si>
  <si>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</si>
  <si>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</si>
  <si>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</si>
  <si>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</si>
  <si>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</si>
  <si>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</si>
  <si>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</si>
  <si>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</si>
  <si>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</si>
  <si>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</si>
  <si>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</si>
  <si>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</si>
  <si>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</si>
  <si>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</si>
  <si>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</si>
  <si>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</si>
  <si>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</si>
  <si>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</si>
  <si>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</si>
  <si>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</si>
  <si>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</si>
  <si>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</si>
  <si>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</si>
  <si>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</si>
  <si>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</si>
  <si>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</si>
  <si>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</si>
  <si>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</si>
  <si>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</si>
  <si>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</si>
  <si>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</si>
  <si>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</si>
  <si>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</si>
  <si>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</si>
  <si>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</si>
  <si>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</si>
  <si>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</si>
  <si>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</si>
  <si>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</si>
  <si>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</si>
  <si>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</si>
  <si>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</si>
  <si>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</si>
  <si>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</si>
  <si>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</si>
  <si>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</si>
  <si>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</si>
  <si>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</si>
  <si>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</si>
  <si>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</si>
  <si>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</si>
  <si>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</si>
  <si>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</si>
  <si>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</si>
  <si>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</si>
  <si>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</si>
  <si>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</si>
  <si>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</si>
  <si>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</si>
  <si>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</si>
  <si>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</si>
  <si>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</si>
  <si>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</si>
  <si>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</si>
  <si>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</si>
  <si>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</si>
  <si>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</si>
  <si>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</si>
  <si>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</si>
  <si>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</si>
  <si>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</si>
  <si>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</si>
  <si>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</si>
  <si>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</si>
  <si>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</si>
  <si>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</si>
  <si>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</si>
  <si>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</si>
  <si>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</si>
  <si>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</si>
  <si>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</si>
  <si>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</si>
  <si>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</si>
  <si>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</si>
  <si>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</si>
  <si>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</si>
  <si>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</si>
  <si>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</si>
  <si>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</si>
  <si>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</si>
  <si>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</si>
  <si>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</si>
  <si>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</si>
  <si>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</si>
  <si>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</si>
  <si>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</si>
  <si>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</si>
  <si>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</si>
  <si>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</si>
  <si>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</si>
  <si>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</si>
  <si>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</si>
  <si>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</si>
  <si>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</si>
  <si>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</si>
  <si>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</si>
  <si>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</si>
  <si>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</si>
  <si>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</si>
  <si>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</si>
  <si>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</si>
  <si>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</si>
  <si>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</si>
  <si>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</si>
  <si>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</si>
  <si>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</si>
  <si>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</si>
  <si>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</si>
  <si>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</si>
  <si>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</si>
  <si>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</si>
  <si>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</si>
  <si>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</si>
  <si>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</si>
  <si>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</si>
  <si>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</si>
  <si>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</si>
  <si>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</si>
  <si>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</si>
  <si>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</si>
  <si>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</si>
  <si>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</si>
  <si>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</si>
  <si>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</si>
  <si>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</si>
  <si>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</si>
  <si>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</si>
  <si>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</si>
  <si>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</si>
  <si>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</si>
  <si>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</si>
  <si>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</si>
  <si>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</si>
  <si>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</si>
  <si>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</si>
  <si>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</si>
  <si>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</si>
  <si>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</si>
  <si>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</si>
  <si>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</si>
  <si>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</si>
  <si>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</si>
  <si>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</si>
  <si>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</si>
  <si>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</si>
  <si>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</si>
  <si>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</si>
  <si>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</si>
  <si>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</si>
  <si>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</si>
  <si>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</si>
  <si>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</si>
  <si>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</si>
  <si>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</si>
  <si>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</si>
  <si>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</si>
  <si>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</si>
  <si>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</si>
  <si>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</si>
  <si>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</si>
  <si>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</si>
  <si>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</si>
  <si>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</si>
  <si>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</si>
  <si>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</si>
  <si>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</si>
  <si>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</si>
  <si>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</si>
  <si>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</si>
  <si>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</si>
  <si>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</si>
  <si>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</si>
  <si>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</si>
  <si>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</si>
  <si>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</si>
  <si>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</si>
  <si>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</si>
  <si>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</si>
  <si>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</si>
  <si>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</si>
  <si>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</si>
  <si>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</si>
  <si>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</si>
  <si>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</si>
  <si>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</si>
  <si>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</si>
  <si>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</si>
  <si>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</si>
  <si>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</si>
  <si>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</si>
  <si>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</si>
  <si>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</si>
  <si>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</si>
  <si>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</si>
  <si>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</si>
  <si>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</si>
  <si>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</si>
  <si>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</si>
  <si>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</si>
  <si>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</si>
  <si>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</si>
  <si>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</si>
  <si>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</si>
  <si>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</si>
  <si>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</si>
  <si>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</si>
  <si>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</si>
  <si>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</si>
  <si>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</si>
  <si>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</si>
  <si>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</si>
  <si>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</si>
  <si>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</si>
  <si>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</si>
  <si>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</si>
  <si>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</si>
  <si>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</si>
  <si>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</si>
  <si>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</si>
  <si>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</si>
  <si>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</si>
  <si>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</si>
  <si>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</si>
  <si>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</si>
  <si>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</si>
  <si>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</si>
  <si>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</si>
  <si>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</si>
  <si>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</si>
  <si>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</si>
  <si>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</si>
  <si>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</si>
  <si>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</si>
  <si>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</si>
  <si>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</si>
  <si>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</si>
  <si>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</si>
  <si>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</si>
  <si>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</si>
  <si>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</si>
  <si>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</si>
  <si>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</si>
  <si>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</si>
  <si>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</si>
  <si>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</si>
  <si>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</si>
  <si>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</si>
  <si>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</si>
  <si>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</si>
  <si>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</si>
  <si>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</si>
  <si>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</si>
  <si>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</si>
  <si>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</si>
  <si>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</si>
  <si>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</si>
  <si>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</si>
  <si>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</si>
  <si>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</si>
  <si>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</si>
  <si>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</si>
  <si>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</si>
  <si>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</si>
  <si>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</si>
  <si>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</si>
  <si>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</si>
  <si>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</si>
  <si>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</si>
  <si>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</si>
  <si>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</si>
  <si>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</si>
  <si>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</si>
  <si>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</si>
  <si>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</si>
  <si>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</si>
  <si>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</si>
  <si>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</si>
  <si>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</si>
  <si>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</si>
  <si>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</si>
  <si>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</si>
  <si>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</si>
  <si>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</si>
  <si>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</si>
  <si>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</si>
  <si>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</si>
  <si>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</si>
  <si>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</si>
  <si>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</si>
  <si>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</si>
  <si>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</si>
  <si>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</si>
  <si>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</si>
  <si>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</si>
  <si>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</si>
  <si>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</si>
  <si>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</si>
  <si>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</si>
  <si>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</si>
  <si>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</si>
  <si>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</si>
  <si>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</si>
  <si>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</si>
  <si>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</si>
  <si>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</si>
  <si>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</si>
  <si>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</si>
  <si>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</si>
  <si>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</si>
  <si>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</si>
  <si>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</si>
  <si>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</si>
  <si>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</si>
  <si>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</si>
  <si>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</si>
  <si>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</si>
  <si>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</si>
  <si>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</si>
  <si>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</si>
  <si>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</si>
  <si>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</si>
  <si>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</si>
  <si>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</si>
  <si>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</si>
  <si>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</si>
  <si>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</si>
  <si>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</si>
  <si>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</si>
  <si>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</si>
  <si>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</si>
  <si>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</si>
  <si>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</si>
  <si>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</si>
  <si>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</si>
  <si>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</si>
  <si>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</si>
  <si>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</si>
  <si>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</si>
  <si>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</si>
  <si>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</si>
  <si>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</si>
  <si>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</si>
  <si>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</si>
  <si>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</si>
  <si>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</si>
  <si>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</si>
  <si>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</si>
  <si>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</si>
  <si>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</si>
  <si>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</si>
  <si>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</si>
  <si>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</si>
  <si>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</si>
  <si>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</si>
  <si>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</si>
  <si>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</si>
  <si>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</si>
  <si>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</si>
  <si>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</si>
  <si>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</si>
  <si>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</si>
  <si>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</si>
  <si>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</si>
  <si>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</si>
  <si>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</si>
  <si>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</si>
  <si>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</si>
  <si>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</si>
  <si>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</si>
  <si>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</si>
  <si>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</si>
  <si>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</si>
  <si>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</si>
  <si>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</si>
  <si>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</si>
  <si>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</si>
  <si>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</si>
  <si>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</si>
  <si>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</si>
  <si>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</si>
  <si>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</si>
  <si>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</si>
  <si>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</si>
  <si>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</si>
  <si>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</si>
  <si>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</si>
  <si>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</si>
  <si>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</si>
  <si>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</si>
  <si>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</si>
  <si>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</si>
  <si>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</si>
  <si>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</si>
  <si>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</si>
  <si>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</si>
  <si>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</si>
  <si>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</si>
  <si>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</si>
  <si>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</si>
  <si>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</si>
  <si>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</si>
  <si>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</si>
  <si>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</si>
  <si>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</si>
  <si>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</si>
  <si>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</si>
  <si>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</si>
  <si>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</si>
  <si>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</si>
  <si>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</si>
  <si>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</si>
  <si>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</si>
  <si>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</si>
  <si>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</si>
  <si>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</si>
  <si>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</si>
  <si>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</si>
  <si>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</si>
  <si>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</si>
  <si>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</si>
  <si>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</si>
  <si>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</si>
  <si>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</si>
  <si>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</si>
  <si>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</si>
  <si>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</si>
  <si>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</si>
  <si>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</si>
  <si>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</si>
  <si>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</si>
  <si>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</si>
  <si>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</si>
  <si>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</si>
  <si>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</si>
  <si>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</si>
  <si>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</si>
  <si>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</si>
  <si>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</si>
  <si>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</si>
  <si>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</si>
  <si>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</si>
  <si>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</si>
  <si>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</si>
  <si>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</si>
  <si>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</si>
  <si>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</si>
  <si>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</si>
  <si>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</si>
  <si>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</si>
  <si>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</si>
  <si>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</si>
  <si>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</si>
  <si>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</si>
  <si>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</si>
  <si>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</si>
  <si>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</si>
  <si>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</si>
  <si>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</si>
  <si>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</si>
  <si>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</si>
  <si>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</si>
  <si>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</si>
  <si>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</si>
  <si>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</si>
  <si>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</si>
  <si>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</si>
  <si>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</si>
  <si>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</si>
  <si>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</si>
  <si>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</si>
  <si>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</si>
  <si>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</si>
  <si>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</si>
  <si>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</si>
  <si>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</si>
  <si>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</si>
  <si>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</si>
  <si>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</si>
  <si>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</si>
  <si>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</si>
  <si>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</si>
  <si>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</si>
  <si>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</si>
  <si>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</si>
  <si>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</si>
  <si>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</si>
  <si>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</si>
  <si>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</si>
  <si>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</si>
  <si>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</si>
  <si>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</si>
  <si>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</si>
  <si>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</si>
  <si>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</si>
  <si>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</si>
  <si>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</si>
  <si>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</si>
  <si>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</si>
  <si>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</si>
  <si>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</si>
  <si>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</si>
  <si>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</si>
  <si>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</si>
  <si>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</si>
  <si>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</si>
  <si>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</si>
  <si>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</si>
  <si>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</si>
  <si>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</si>
  <si>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</si>
  <si>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</si>
  <si>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</si>
  <si>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</si>
  <si>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</si>
  <si>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</si>
  <si>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</si>
  <si>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</si>
  <si>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</si>
  <si>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</si>
  <si>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</si>
  <si>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</si>
  <si>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</si>
  <si>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</si>
  <si>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</si>
  <si>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</si>
  <si>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</si>
  <si>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</si>
  <si>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</si>
  <si>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</si>
  <si>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</si>
  <si>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</si>
  <si>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</si>
  <si>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</si>
  <si>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</si>
  <si>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</si>
  <si>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</si>
  <si>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</si>
  <si>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</si>
  <si>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</si>
  <si>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</si>
  <si>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</si>
  <si>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</si>
  <si>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</si>
  <si>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</si>
  <si>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</si>
  <si>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</si>
  <si>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</si>
  <si>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</si>
  <si>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</si>
  <si>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</si>
  <si>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</si>
  <si>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</si>
  <si>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</si>
  <si>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</si>
  <si>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</si>
  <si>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</si>
  <si>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</si>
  <si>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</si>
  <si>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</si>
  <si>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</si>
  <si>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</si>
  <si>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</si>
  <si>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</si>
  <si>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</si>
  <si>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</si>
  <si>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</si>
  <si>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</si>
  <si>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</si>
  <si>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</si>
  <si>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</si>
  <si>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</si>
  <si>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</si>
  <si>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</si>
  <si>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</si>
  <si>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</si>
  <si>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</si>
  <si>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</si>
  <si>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</si>
  <si>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</si>
  <si>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</si>
  <si>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</si>
  <si>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</si>
  <si>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</si>
  <si>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</si>
  <si>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</si>
  <si>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</si>
  <si>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</si>
  <si>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</si>
  <si>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</si>
  <si>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</si>
  <si>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</si>
  <si>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</si>
  <si>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</si>
  <si>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</si>
  <si>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</si>
  <si>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</si>
  <si>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</si>
  <si>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</si>
  <si>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</si>
  <si>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</si>
  <si>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</si>
  <si>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</si>
  <si>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</si>
  <si>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</si>
  <si>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</si>
  <si>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</si>
  <si>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</si>
  <si>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</si>
  <si>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</si>
  <si>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</si>
  <si>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</si>
  <si>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</si>
  <si>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</si>
  <si>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</si>
  <si>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</si>
  <si>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</si>
  <si>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</si>
  <si>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</si>
  <si>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</si>
  <si>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</si>
  <si>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</si>
  <si>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</si>
  <si>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</si>
  <si>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</si>
  <si>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</si>
  <si>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</si>
  <si>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</si>
  <si>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</si>
  <si>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</si>
  <si>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</si>
  <si>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</si>
  <si>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</si>
  <si>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</si>
  <si>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</si>
  <si>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</si>
  <si>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</si>
  <si>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</si>
  <si>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</si>
  <si>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</si>
  <si>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</si>
  <si>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</si>
  <si>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</si>
  <si>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</si>
  <si>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</si>
  <si>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</si>
  <si>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</si>
  <si>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</si>
  <si>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</si>
  <si>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</si>
  <si>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</si>
  <si>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</si>
  <si>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</si>
  <si>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</si>
  <si>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</si>
  <si>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</si>
  <si>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</si>
  <si>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</si>
  <si>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</si>
  <si>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</si>
  <si>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</si>
  <si>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</si>
  <si>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</si>
  <si>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</si>
  <si>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</si>
  <si>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</si>
  <si>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</si>
  <si>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</si>
  <si>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</si>
  <si>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</si>
  <si>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</si>
  <si>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</si>
  <si>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</si>
  <si>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</si>
  <si>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</si>
  <si>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</si>
  <si>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</si>
  <si>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</si>
  <si>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</si>
  <si>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</si>
  <si>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</si>
  <si>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</si>
  <si>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</si>
  <si>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</si>
  <si>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</si>
  <si>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</si>
  <si>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</si>
  <si>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</si>
  <si>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</si>
  <si>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</si>
  <si>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</si>
  <si>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</si>
  <si>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</si>
  <si>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</si>
  <si>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</si>
  <si>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</si>
  <si>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</si>
  <si>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</si>
  <si>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</si>
  <si>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</si>
  <si>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</si>
  <si>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</si>
  <si>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</si>
  <si>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</si>
  <si>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</si>
  <si>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</si>
  <si>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</si>
  <si>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</si>
  <si>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</si>
  <si>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</si>
  <si>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</si>
  <si>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</si>
  <si>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</si>
  <si>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</si>
  <si>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</si>
  <si>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</si>
  <si>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</si>
  <si>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</si>
  <si>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</si>
  <si>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</si>
  <si>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</si>
  <si>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</si>
  <si>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</si>
  <si>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</si>
  <si>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</si>
  <si>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</si>
  <si>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</si>
  <si>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</si>
  <si>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</si>
  <si>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</si>
  <si>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</si>
  <si>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</si>
  <si>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</si>
  <si>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</si>
  <si>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</si>
  <si>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</si>
  <si>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</si>
  <si>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</si>
  <si>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</si>
  <si>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</si>
  <si>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</si>
  <si>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</si>
  <si>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</si>
  <si>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</si>
  <si>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</si>
  <si>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</si>
  <si>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</si>
  <si>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</si>
  <si>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</si>
  <si>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</si>
  <si>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</si>
  <si>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</si>
  <si>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</si>
  <si>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</si>
  <si>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</si>
  <si>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</si>
  <si>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</si>
  <si>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</si>
  <si>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</si>
  <si>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</si>
  <si>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</si>
  <si>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</si>
  <si>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</si>
  <si>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</si>
  <si>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</si>
  <si>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</si>
  <si>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</si>
  <si>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</si>
  <si>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</si>
  <si>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</si>
  <si>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</si>
  <si>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</si>
  <si>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</si>
  <si>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</si>
  <si>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</si>
  <si>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</si>
  <si>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</si>
  <si>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</si>
  <si>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</si>
  <si>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</si>
  <si>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</si>
  <si>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</si>
  <si>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</si>
  <si>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</si>
  <si>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</si>
  <si>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</si>
  <si>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</si>
  <si>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</si>
  <si>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</si>
  <si>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</si>
  <si>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</si>
  <si>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</si>
  <si>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</si>
  <si>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</si>
  <si>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</si>
  <si>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</si>
  <si>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</si>
  <si>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</si>
  <si>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</si>
  <si>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</si>
  <si>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</si>
  <si>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</si>
  <si>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</si>
  <si>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</si>
  <si>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</si>
  <si>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</si>
  <si>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</si>
  <si>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</si>
  <si>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</si>
  <si>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</si>
  <si>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</si>
  <si>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</si>
  <si>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</si>
  <si>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</si>
  <si>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</si>
  <si>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</si>
  <si>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</si>
  <si>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</si>
  <si>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</si>
  <si>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</si>
  <si>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</si>
  <si>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</si>
  <si>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</si>
  <si>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</si>
  <si>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</si>
  <si>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</si>
  <si>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</si>
  <si>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</si>
  <si>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</si>
  <si>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</si>
  <si>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</si>
  <si>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</si>
  <si>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</si>
  <si>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</si>
  <si>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</si>
  <si>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</si>
  <si>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</si>
  <si>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</si>
  <si>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</si>
  <si>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</si>
  <si>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</si>
  <si>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</si>
  <si>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</si>
  <si>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</si>
  <si>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</si>
  <si>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</si>
  <si>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</si>
  <si>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</si>
  <si>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</si>
  <si>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</si>
  <si>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</si>
  <si>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</si>
  <si>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</si>
  <si>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</si>
  <si>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</si>
  <si>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</si>
  <si>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</si>
  <si>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</si>
  <si>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</si>
  <si>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</si>
  <si>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</si>
  <si>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</si>
  <si>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</si>
  <si>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</si>
  <si>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</si>
  <si>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</si>
  <si>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</si>
  <si>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</si>
  <si>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</si>
  <si>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</si>
  <si>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</si>
  <si>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</si>
  <si>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</si>
  <si>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</si>
  <si>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</si>
  <si>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</si>
  <si>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</si>
  <si>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</si>
  <si>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</si>
  <si>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</si>
  <si>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</si>
  <si>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</si>
  <si>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</si>
  <si>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</si>
  <si>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</si>
  <si>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</si>
  <si>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</si>
  <si>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</si>
  <si>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</si>
  <si>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</si>
  <si>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</si>
  <si>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</si>
  <si>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</si>
  <si>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</si>
  <si>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</si>
  <si>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</si>
  <si>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</si>
  <si>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</si>
  <si>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</si>
  <si>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</si>
  <si>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</si>
  <si>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</si>
  <si>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</si>
  <si>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</si>
  <si>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</si>
  <si>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</si>
  <si>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</si>
  <si>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</si>
  <si>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</si>
  <si>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</si>
  <si>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</si>
  <si>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</si>
  <si>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</si>
  <si>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</si>
  <si>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</si>
  <si>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</si>
  <si>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</si>
  <si>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</si>
  <si>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</si>
  <si>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</si>
  <si>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</si>
  <si>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</si>
  <si>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</si>
  <si>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</si>
  <si>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</si>
  <si>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</si>
  <si>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</si>
  <si>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</si>
  <si>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</si>
  <si>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</si>
  <si>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</si>
  <si>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</si>
  <si>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</si>
  <si>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</si>
  <si>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</si>
  <si>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</si>
  <si>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</si>
  <si>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</si>
  <si>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</si>
  <si>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</si>
  <si>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</si>
  <si>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</si>
  <si>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</si>
  <si>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</si>
  <si>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</si>
  <si>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</si>
  <si>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</si>
  <si>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</si>
  <si>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</si>
  <si>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</si>
  <si>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</si>
  <si>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</si>
  <si>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</si>
  <si>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</si>
  <si>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</si>
  <si>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</si>
  <si>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</si>
  <si>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</si>
  <si>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</si>
  <si>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</si>
  <si>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</si>
  <si>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</si>
  <si>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</si>
  <si>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</si>
  <si>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</si>
  <si>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</si>
  <si>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</si>
  <si>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</si>
  <si>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</si>
  <si>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</si>
  <si>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</si>
  <si>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</si>
  <si>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</si>
  <si>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</si>
  <si>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</si>
  <si>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</si>
  <si>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</si>
  <si>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</si>
  <si>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</si>
  <si>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</si>
  <si>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</si>
  <si>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</si>
  <si>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</si>
  <si>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</si>
  <si>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</si>
  <si>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</si>
  <si>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</si>
  <si>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</si>
  <si>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</si>
  <si>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</si>
  <si>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</si>
  <si>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</si>
  <si>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</si>
  <si>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</si>
  <si>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</si>
  <si>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</si>
  <si>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</si>
  <si>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</si>
  <si>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</si>
  <si>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</si>
  <si>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</si>
  <si>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</si>
  <si>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</si>
  <si>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</si>
  <si>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</si>
  <si>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</si>
  <si>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</si>
  <si>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</si>
  <si>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</si>
  <si>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</si>
  <si>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</si>
  <si>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</si>
  <si>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</si>
  <si>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</si>
  <si>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</si>
  <si>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</si>
  <si>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</si>
  <si>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</si>
  <si>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</si>
  <si>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</si>
  <si>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</si>
  <si>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</si>
  <si>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</si>
  <si>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</si>
  <si>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</si>
  <si>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</si>
  <si>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</si>
  <si>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</si>
  <si>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</si>
  <si>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</si>
  <si>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</si>
  <si>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</si>
  <si>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</si>
  <si>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</si>
  <si>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</si>
  <si>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</si>
  <si>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</si>
  <si>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</si>
  <si>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</si>
  <si>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</si>
  <si>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</si>
  <si>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</si>
  <si>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</si>
  <si>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</si>
  <si>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</si>
  <si>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</si>
  <si>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</si>
  <si>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</si>
  <si>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</si>
  <si>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</si>
  <si>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</si>
  <si>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</si>
  <si>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</si>
  <si>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</si>
  <si>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</si>
  <si>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</si>
  <si>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</si>
  <si>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</si>
  <si>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</si>
  <si>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</si>
  <si>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</si>
  <si>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</si>
  <si>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</si>
  <si>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</si>
  <si>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</si>
  <si>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</si>
  <si>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</si>
  <si>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</si>
  <si>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</si>
  <si>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</si>
  <si>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</si>
  <si>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</si>
  <si>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</si>
  <si>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</si>
  <si>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</si>
  <si>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</si>
  <si>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</si>
  <si>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</si>
  <si>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</si>
  <si>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</si>
  <si>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</si>
  <si>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</si>
  <si>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</si>
  <si>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</si>
  <si>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</si>
  <si>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</si>
  <si>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</si>
  <si>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</si>
  <si>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</si>
  <si>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</si>
  <si>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</si>
  <si>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</si>
  <si>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</si>
  <si>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</si>
  <si>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</si>
  <si>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</si>
  <si>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</si>
  <si>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</si>
  <si>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</si>
  <si>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</si>
  <si>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</si>
  <si>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</si>
  <si>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</si>
  <si>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</si>
  <si>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</si>
  <si>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</si>
  <si>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</si>
  <si>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</si>
  <si>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</si>
  <si>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</si>
  <si>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</si>
  <si>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</si>
  <si>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</si>
  <si>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</si>
  <si>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</si>
  <si>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</si>
  <si>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</si>
  <si>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</si>
  <si>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</si>
  <si>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</si>
  <si>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</si>
  <si>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</si>
  <si>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</si>
  <si>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</si>
  <si>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</si>
  <si>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</si>
  <si>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</si>
  <si>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</si>
  <si>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</si>
  <si>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</si>
  <si>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</si>
  <si>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</si>
  <si>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</si>
  <si>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</si>
  <si>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</si>
  <si>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</si>
  <si>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</si>
  <si>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</si>
  <si>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</si>
  <si>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</si>
  <si>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</si>
  <si>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</si>
  <si>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</si>
  <si>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</si>
  <si>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</si>
  <si>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</si>
  <si>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</si>
  <si>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</si>
  <si>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</si>
  <si>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</si>
  <si>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</si>
  <si>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</si>
  <si>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</si>
  <si>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</si>
  <si>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</si>
  <si>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</si>
  <si>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</si>
  <si>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</si>
  <si>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</si>
  <si>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</si>
  <si>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</si>
  <si>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</si>
  <si>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</si>
  <si>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</si>
  <si>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</si>
  <si>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</si>
  <si>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</si>
  <si>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</si>
  <si>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</si>
  <si>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</si>
  <si>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</si>
  <si>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</si>
  <si>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</si>
  <si>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</si>
  <si>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</si>
  <si>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</si>
  <si>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</si>
  <si>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</si>
  <si>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</si>
  <si>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</si>
  <si>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</si>
  <si>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</si>
  <si>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</si>
  <si>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</si>
  <si>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</si>
  <si>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</si>
  <si>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</si>
  <si>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</si>
  <si>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</si>
  <si>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</si>
  <si>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</si>
  <si>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</si>
  <si>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</si>
  <si>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</si>
  <si>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</si>
  <si>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</si>
  <si>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</si>
  <si>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</si>
  <si>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</si>
  <si>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</si>
  <si>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</si>
  <si>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</si>
  <si>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</si>
  <si>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</si>
  <si>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</si>
  <si>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</si>
  <si>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</si>
  <si>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</si>
  <si>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</si>
  <si>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</si>
  <si>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</si>
  <si>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</si>
  <si>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</si>
  <si>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</si>
  <si>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</si>
  <si>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</si>
  <si>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</si>
  <si>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</si>
  <si>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</si>
  <si>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</si>
  <si>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</si>
  <si>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</si>
  <si>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</si>
  <si>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</si>
  <si>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</si>
  <si>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</si>
  <si>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</si>
  <si>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</si>
  <si>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</si>
  <si>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</si>
  <si>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</si>
  <si>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</si>
  <si>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</si>
  <si>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</si>
  <si>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</si>
  <si>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</si>
  <si>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</si>
  <si>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</si>
  <si>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</si>
  <si>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</si>
  <si>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</si>
  <si>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</si>
  <si>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</si>
  <si>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</si>
  <si>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</si>
  <si>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</si>
  <si>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</si>
  <si>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</si>
  <si>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</si>
  <si>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</si>
  <si>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</si>
  <si>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</si>
  <si>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</si>
  <si>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</si>
  <si>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</si>
  <si>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</si>
  <si>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</si>
  <si>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</si>
  <si>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</si>
  <si>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</si>
  <si>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</si>
  <si>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</si>
  <si>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</si>
  <si>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</si>
  <si>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</si>
  <si>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</si>
  <si>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</si>
  <si>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</si>
  <si>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</si>
  <si>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</si>
  <si>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</si>
  <si>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</si>
  <si>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</si>
  <si>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</si>
  <si>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</si>
  <si>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</si>
  <si>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</si>
  <si>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</si>
  <si>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</si>
  <si>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</si>
  <si>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</si>
  <si>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</si>
  <si>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</si>
  <si>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</si>
  <si>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</si>
  <si>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</si>
  <si>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</si>
  <si>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</si>
  <si>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</si>
  <si>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</si>
  <si>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</si>
  <si>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</si>
  <si>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</si>
  <si>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</si>
  <si>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</si>
  <si>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</si>
  <si>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</si>
  <si>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</si>
  <si>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</si>
  <si>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</si>
  <si>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</si>
  <si>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</si>
  <si>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</si>
  <si>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</si>
  <si>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</si>
  <si>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</si>
  <si>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</si>
  <si>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</si>
  <si>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</si>
  <si>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</si>
  <si>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</si>
  <si>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</si>
  <si>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</si>
  <si>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</si>
  <si>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</si>
  <si>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</si>
  <si>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</si>
  <si>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</si>
  <si>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</si>
  <si>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</si>
  <si>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</si>
  <si>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</si>
  <si>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</si>
  <si>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</si>
  <si>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</si>
  <si>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</si>
  <si>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</si>
  <si>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</si>
  <si>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</si>
  <si>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</si>
  <si>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</si>
  <si>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</si>
  <si>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</si>
  <si>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</si>
  <si>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</si>
  <si>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</si>
  <si>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</si>
  <si>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</si>
  <si>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</si>
  <si>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</si>
  <si>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</si>
  <si>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</si>
  <si>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</si>
  <si>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</si>
  <si>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</si>
  <si>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</si>
  <si>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</si>
  <si>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</si>
  <si>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</si>
  <si>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</si>
  <si>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</si>
  <si>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</si>
  <si>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</si>
  <si>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</si>
  <si>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</si>
  <si>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</si>
  <si>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</si>
  <si>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</si>
  <si>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</si>
  <si>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</si>
  <si>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</si>
  <si>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</si>
  <si>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</si>
  <si>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</si>
  <si>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</si>
  <si>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</si>
  <si>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</si>
  <si>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</si>
  <si>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</si>
  <si>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</si>
  <si>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</si>
  <si>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</si>
  <si>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</si>
  <si>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</si>
  <si>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</si>
  <si>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</si>
  <si>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</si>
  <si>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</si>
  <si>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</si>
  <si>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</si>
  <si>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</si>
  <si>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</si>
  <si>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</si>
  <si>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</si>
  <si>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</si>
  <si>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</si>
  <si>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</si>
  <si>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</si>
  <si>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</si>
  <si>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</si>
  <si>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</si>
  <si>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</si>
  <si>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</si>
  <si>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</si>
  <si>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</si>
  <si>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</si>
  <si>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</si>
  <si>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</si>
  <si>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</si>
  <si>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</si>
  <si>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</si>
  <si>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</si>
  <si>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</si>
  <si>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</si>
  <si>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</si>
  <si>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</si>
  <si>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</si>
  <si>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</si>
  <si>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</si>
  <si>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</si>
  <si>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</si>
  <si>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</si>
  <si>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</si>
  <si>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</si>
  <si>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</si>
  <si>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</si>
  <si>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</si>
  <si>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</si>
  <si>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</si>
  <si>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</si>
  <si>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</si>
  <si>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</si>
  <si>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</si>
  <si>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</si>
  <si>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</si>
  <si>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</si>
  <si>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</si>
  <si>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</si>
  <si>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</si>
  <si>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</si>
  <si>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</si>
  <si>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</si>
  <si>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</si>
  <si>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</si>
  <si>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</si>
  <si>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</si>
  <si>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</si>
  <si>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</si>
  <si>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</si>
  <si>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</si>
  <si>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</si>
  <si>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</si>
  <si>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</si>
  <si>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</si>
  <si>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</si>
  <si>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</si>
  <si>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</si>
  <si>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</si>
  <si>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</si>
  <si>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</si>
  <si>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</si>
  <si>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</si>
  <si>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</si>
  <si>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</si>
  <si>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</si>
  <si>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</si>
  <si>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</si>
  <si>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</si>
  <si>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</si>
  <si>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</si>
  <si>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</si>
  <si>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</si>
  <si>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</si>
  <si>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</si>
  <si>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</si>
  <si>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</si>
  <si>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</si>
  <si>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</si>
  <si>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</si>
  <si>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</si>
  <si>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</si>
  <si>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</si>
  <si>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</si>
  <si>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</si>
  <si>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</si>
  <si>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</si>
  <si>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</si>
  <si>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</si>
  <si>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</si>
  <si>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</si>
  <si>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</si>
  <si>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</si>
  <si>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</si>
  <si>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</si>
  <si>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</si>
  <si>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</si>
  <si>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</si>
  <si>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</si>
  <si>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</si>
  <si>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</si>
  <si>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</si>
  <si>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</si>
  <si>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</si>
  <si>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</si>
  <si>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</si>
  <si>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</si>
  <si>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</si>
  <si>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</si>
  <si>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</si>
  <si>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</si>
  <si>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</si>
  <si>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</si>
  <si>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</si>
  <si>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</si>
  <si>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</si>
  <si>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</si>
  <si>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</si>
  <si>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</si>
  <si>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</si>
  <si>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</si>
  <si>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</si>
  <si>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</si>
  <si>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</si>
  <si>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</si>
  <si>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</si>
  <si>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</si>
  <si>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</si>
  <si>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</si>
  <si>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</si>
  <si>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</si>
  <si>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</si>
  <si>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</si>
  <si>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</si>
  <si>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</si>
  <si>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</si>
  <si>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</si>
  <si>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</si>
  <si>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</si>
  <si>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</si>
  <si>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</si>
  <si>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</si>
  <si>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</si>
  <si>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</si>
  <si>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</si>
  <si>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</si>
  <si>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</si>
  <si>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</si>
  <si>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</si>
  <si>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</si>
  <si>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</si>
  <si>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</si>
  <si>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</si>
  <si>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</si>
  <si>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</si>
  <si>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</si>
  <si>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</si>
  <si>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</si>
  <si>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</si>
  <si>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</si>
  <si>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</si>
  <si>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</si>
  <si>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</si>
  <si>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</si>
  <si>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</si>
  <si>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</si>
  <si>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</si>
  <si>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</si>
  <si>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</si>
  <si>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</si>
  <si>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</si>
  <si>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</si>
  <si>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</si>
  <si>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</si>
  <si>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</si>
  <si>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</si>
  <si>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</si>
  <si>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</si>
  <si>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</si>
  <si>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</si>
  <si>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</si>
  <si>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</si>
  <si>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</si>
  <si>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</si>
  <si>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</si>
  <si>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</si>
  <si>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</si>
  <si>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</si>
  <si>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</si>
  <si>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</si>
  <si>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</si>
  <si>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</si>
  <si>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</si>
  <si>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</si>
  <si>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</si>
  <si>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</si>
  <si>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</si>
  <si>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</si>
  <si>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</si>
  <si>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</si>
  <si>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</si>
  <si>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</si>
  <si>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</si>
  <si>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</si>
  <si>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</si>
  <si>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</si>
  <si>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</si>
  <si>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</si>
  <si>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</si>
  <si>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</si>
  <si>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</si>
  <si>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</si>
  <si>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</si>
  <si>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</si>
  <si>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</si>
  <si>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</si>
  <si>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</si>
  <si>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</si>
  <si>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</si>
  <si>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</si>
  <si>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</si>
  <si>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</si>
  <si>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</si>
  <si>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</si>
  <si>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</si>
  <si>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</si>
  <si>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</si>
  <si>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</si>
  <si>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</si>
  <si>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</si>
  <si>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</si>
  <si>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</si>
  <si>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</si>
  <si>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</si>
  <si>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</si>
  <si>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</si>
  <si>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</si>
  <si>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</si>
  <si>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</si>
  <si>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</si>
  <si>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</si>
  <si>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</si>
  <si>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</si>
  <si>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</si>
  <si>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</si>
  <si>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</si>
  <si>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</si>
  <si>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</si>
  <si>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</si>
  <si>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</si>
  <si>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</si>
  <si>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</si>
  <si>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</si>
  <si>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</si>
  <si>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</si>
  <si>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</si>
  <si>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</si>
  <si>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</si>
  <si>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</si>
  <si>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</si>
  <si>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</si>
  <si>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</si>
  <si>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</si>
  <si>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</si>
  <si>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</si>
  <si>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</si>
  <si>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</si>
  <si>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</si>
  <si>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</si>
  <si>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</si>
  <si>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</si>
  <si>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</si>
  <si>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</si>
  <si>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</si>
  <si>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</si>
  <si>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</si>
  <si>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</si>
  <si>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</si>
  <si>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</si>
  <si>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</si>
  <si>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</si>
  <si>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</si>
  <si>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</si>
  <si>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</si>
  <si>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</si>
  <si>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</si>
  <si>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</si>
  <si>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</si>
  <si>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</si>
  <si>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</si>
  <si>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</si>
  <si>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</si>
  <si>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</si>
  <si>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</si>
  <si>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</si>
  <si>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</si>
  <si>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</si>
  <si>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</si>
  <si>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</si>
  <si>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</si>
  <si>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</si>
  <si>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</si>
  <si>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</si>
  <si>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</si>
  <si>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</si>
  <si>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</si>
  <si>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</si>
  <si>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</si>
  <si>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</si>
  <si>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</si>
  <si>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</si>
  <si>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</si>
  <si>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</si>
  <si>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</si>
  <si>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</si>
  <si>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</si>
  <si>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</si>
  <si>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</si>
  <si>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</si>
  <si>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</si>
  <si>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</si>
  <si>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</si>
  <si>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</si>
  <si>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</si>
  <si>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</si>
  <si>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</si>
  <si>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</si>
  <si>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</si>
  <si>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</si>
  <si>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</si>
  <si>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</si>
  <si>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</si>
  <si>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</si>
  <si>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</si>
  <si>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</si>
  <si>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</si>
  <si>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</si>
  <si>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</si>
  <si>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</si>
  <si>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</si>
  <si>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</si>
  <si>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</si>
  <si>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</si>
  <si>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</si>
  <si>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</si>
  <si>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</si>
  <si>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</si>
  <si>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</si>
  <si>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</si>
  <si>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</si>
  <si>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</si>
  <si>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</si>
  <si>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</si>
  <si>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</si>
  <si>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</si>
  <si>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</si>
  <si>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</si>
  <si>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</si>
  <si>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</si>
  <si>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</si>
  <si>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</si>
  <si>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</si>
  <si>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</si>
  <si>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</si>
  <si>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</si>
  <si>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</si>
  <si>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</si>
  <si>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</si>
  <si>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</si>
  <si>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</si>
  <si>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</si>
  <si>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</si>
  <si>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</si>
  <si>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</si>
  <si>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</si>
  <si>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</si>
  <si>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</si>
  <si>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</si>
  <si>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</si>
  <si>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</si>
  <si>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</si>
  <si>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</si>
  <si>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</si>
  <si>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</si>
  <si>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</si>
  <si>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</si>
  <si>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</si>
  <si>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</si>
  <si>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</si>
  <si>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</si>
  <si>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</si>
  <si>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</si>
  <si>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</si>
  <si>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</si>
  <si>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</si>
  <si>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</si>
  <si>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</si>
  <si>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</si>
  <si>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</si>
  <si>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</si>
  <si>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</si>
  <si>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</si>
  <si>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</si>
  <si>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</si>
  <si>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</si>
  <si>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</si>
  <si>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</si>
  <si>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</si>
  <si>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</si>
  <si>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</si>
  <si>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</si>
  <si>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</si>
  <si>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</si>
  <si>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</si>
  <si>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</si>
  <si>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</si>
  <si>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</si>
  <si>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</si>
  <si>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</si>
  <si>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</si>
  <si>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</si>
  <si>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</si>
  <si>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</si>
  <si>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</si>
  <si>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</si>
  <si>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</si>
  <si>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</si>
  <si>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</si>
  <si>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</si>
  <si>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</si>
  <si>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</si>
  <si>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</si>
  <si>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</si>
  <si>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</si>
  <si>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</si>
  <si>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</si>
  <si>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</si>
  <si>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</si>
  <si>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</si>
  <si>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</si>
  <si>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</si>
  <si>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</si>
  <si>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</si>
  <si>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</si>
  <si>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</si>
  <si>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</si>
  <si>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</si>
  <si>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</si>
  <si>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</si>
  <si>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</si>
  <si>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</si>
  <si>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</si>
  <si>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</si>
  <si>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</si>
  <si>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</si>
  <si>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</si>
  <si>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</si>
  <si>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</si>
  <si>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</si>
  <si>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</si>
  <si>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</si>
  <si>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</si>
  <si>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</si>
  <si>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</si>
  <si>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</si>
  <si>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</si>
  <si>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</si>
  <si>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</si>
  <si>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</si>
  <si>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</si>
  <si>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</si>
  <si>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</si>
  <si>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</si>
  <si>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</si>
  <si>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</si>
  <si>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</si>
  <si>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</si>
  <si>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</si>
  <si>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</si>
  <si>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</si>
  <si>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</si>
  <si>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</si>
  <si>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</si>
  <si>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</si>
  <si>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</si>
  <si>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</si>
  <si>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</si>
  <si>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</si>
  <si>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</si>
  <si>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</si>
  <si>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</si>
  <si>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</si>
  <si>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</si>
  <si>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</si>
  <si>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</si>
  <si>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</si>
  <si>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</si>
  <si>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</si>
  <si>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</si>
  <si>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</si>
  <si>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</si>
  <si>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</si>
  <si>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</si>
  <si>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</si>
  <si>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</si>
  <si>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</si>
  <si>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</si>
  <si>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</si>
  <si>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</si>
  <si>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</si>
  <si>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</si>
  <si>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</si>
  <si>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</si>
  <si>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</si>
  <si>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</si>
  <si>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</si>
  <si>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</si>
  <si>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</si>
  <si>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</si>
  <si>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</si>
  <si>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</si>
  <si>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</si>
  <si>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</si>
  <si>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</si>
  <si>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</si>
  <si>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</si>
  <si>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</si>
  <si>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</si>
  <si>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</si>
  <si>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</si>
  <si>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</si>
  <si>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</si>
  <si>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</si>
  <si>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</si>
  <si>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</si>
  <si>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</si>
  <si>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</si>
  <si>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</si>
  <si>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</si>
  <si>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</si>
  <si>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</si>
  <si>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</si>
  <si>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</si>
  <si>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</si>
  <si>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</si>
  <si>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</si>
  <si>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</si>
  <si>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</si>
  <si>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</si>
  <si>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</si>
  <si>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</si>
  <si>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</si>
  <si>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</si>
  <si>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</si>
  <si>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</si>
  <si>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</si>
  <si>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</si>
  <si>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</si>
  <si>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</si>
  <si>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</si>
  <si>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</si>
  <si>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</si>
  <si>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</si>
  <si>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</si>
  <si>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</si>
  <si>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</si>
  <si>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</si>
  <si>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</si>
  <si>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</si>
  <si>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</si>
  <si>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</si>
  <si>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</si>
  <si>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</si>
  <si>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</si>
  <si>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</si>
  <si>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</si>
  <si>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</si>
  <si>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</si>
  <si>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</si>
  <si>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</si>
  <si>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</si>
  <si>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</si>
  <si>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</si>
  <si>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</si>
  <si>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</si>
  <si>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</si>
  <si>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</si>
  <si>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</si>
  <si>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</si>
  <si>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</si>
  <si>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</si>
  <si>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</si>
  <si>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</si>
  <si>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</si>
  <si>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</si>
  <si>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</si>
  <si>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</si>
  <si>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</si>
  <si>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</si>
  <si>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</si>
  <si>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</si>
  <si>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</si>
  <si>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</si>
  <si>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</si>
  <si>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</si>
  <si>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</si>
  <si>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</si>
  <si>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</si>
  <si>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</si>
  <si>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</si>
  <si>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</si>
  <si>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</si>
  <si>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</si>
  <si>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</si>
  <si>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</si>
  <si>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</si>
  <si>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</si>
  <si>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</si>
  <si>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</si>
  <si>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</si>
  <si>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</si>
  <si>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</si>
  <si>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</si>
  <si>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</si>
  <si>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</si>
  <si>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</si>
  <si>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</si>
  <si>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</si>
  <si>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</si>
  <si>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</si>
  <si>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</si>
  <si>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</si>
  <si>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</si>
  <si>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</si>
  <si>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</si>
  <si>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</si>
  <si>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</si>
  <si>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</si>
  <si>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</si>
  <si>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</si>
  <si>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</si>
  <si>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</si>
  <si>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</si>
  <si>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</si>
  <si>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</si>
  <si>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</si>
  <si>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</si>
  <si>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</si>
  <si>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</si>
  <si>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</si>
  <si>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</si>
  <si>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</si>
  <si>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</si>
  <si>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</si>
  <si>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</si>
  <si>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</si>
  <si>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</si>
  <si>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</si>
  <si>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</si>
  <si>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</si>
  <si>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</si>
  <si>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</si>
  <si>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</si>
  <si>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</si>
  <si>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</si>
  <si>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</si>
  <si>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</si>
  <si>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</si>
  <si>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</si>
  <si>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</si>
  <si>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</si>
  <si>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</si>
  <si>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</si>
  <si>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</si>
  <si>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</si>
  <si>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</si>
  <si>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</si>
  <si>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</si>
  <si>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</si>
  <si>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</si>
  <si>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</si>
  <si>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</si>
  <si>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</si>
  <si>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</si>
  <si>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</si>
  <si>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</si>
  <si>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</si>
  <si>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</si>
  <si>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</si>
  <si>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</si>
  <si>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</si>
  <si>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</si>
  <si>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</si>
  <si>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</si>
  <si>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</si>
  <si>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</si>
  <si>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</si>
  <si>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</si>
  <si>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</si>
  <si>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</si>
  <si>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</si>
  <si>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</si>
  <si>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</si>
  <si>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</si>
  <si>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</si>
  <si>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</si>
  <si>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</si>
  <si>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</si>
  <si>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</si>
  <si>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</si>
  <si>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</si>
  <si>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</si>
  <si>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</si>
  <si>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</si>
  <si>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</si>
  <si>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</si>
  <si>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</si>
  <si>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</si>
  <si>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</si>
  <si>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</si>
  <si>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</si>
  <si>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</si>
  <si>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</si>
  <si>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</si>
  <si>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</si>
  <si>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</si>
  <si>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</si>
  <si>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</si>
  <si>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</si>
  <si>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</si>
  <si>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</si>
  <si>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</si>
  <si>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</si>
  <si>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</si>
  <si>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</si>
  <si>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</si>
  <si>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</si>
  <si>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</si>
  <si>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</si>
  <si>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</si>
  <si>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</si>
  <si>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</si>
  <si>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</si>
  <si>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</si>
  <si>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</si>
  <si>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</si>
  <si>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</si>
  <si>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</si>
  <si>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</si>
  <si>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</si>
  <si>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</si>
  <si>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</si>
  <si>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</si>
  <si>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</si>
  <si>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</si>
  <si>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</si>
  <si>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</si>
  <si>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</si>
  <si>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</si>
  <si>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</si>
  <si>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</si>
  <si>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</si>
  <si>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</si>
  <si>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</si>
  <si>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</si>
  <si>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</si>
  <si>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</si>
  <si>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</si>
  <si>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</si>
  <si>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</si>
  <si>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</si>
  <si>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</si>
  <si>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</si>
  <si>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</si>
  <si>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</si>
  <si>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</si>
  <si>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</si>
  <si>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</si>
  <si>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</si>
  <si>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</si>
  <si>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</si>
  <si>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</si>
  <si>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</si>
  <si>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</si>
  <si>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</si>
  <si>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</si>
  <si>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</si>
  <si>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</si>
  <si>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</si>
  <si>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</si>
  <si>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</si>
  <si>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</si>
  <si>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</si>
  <si>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</si>
  <si>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</si>
  <si>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</si>
  <si>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</si>
  <si>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</si>
  <si>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</si>
  <si>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</si>
  <si>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</si>
  <si>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</si>
  <si>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</si>
  <si>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</si>
  <si>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</si>
  <si>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</si>
  <si>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</si>
  <si>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</si>
  <si>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</si>
  <si>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</si>
  <si>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</si>
  <si>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</si>
  <si>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</si>
  <si>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</si>
  <si>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</si>
  <si>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</si>
  <si>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</si>
  <si>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</si>
  <si>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</si>
  <si>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</si>
  <si>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</si>
  <si>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</si>
  <si>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</si>
  <si>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</si>
  <si>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</si>
  <si>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</si>
  <si>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</si>
  <si>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</si>
  <si>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</si>
  <si>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</si>
  <si>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</si>
  <si>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</si>
  <si>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</si>
  <si>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</si>
  <si>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</si>
  <si>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</si>
  <si>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</si>
  <si>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</si>
  <si>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</si>
  <si>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</si>
  <si>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</si>
  <si>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</si>
  <si>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</si>
  <si>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</si>
  <si>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</si>
  <si>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</si>
  <si>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</si>
  <si>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</si>
  <si>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</si>
  <si>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</si>
  <si>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</si>
  <si>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</si>
  <si>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</si>
  <si>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</si>
  <si>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</si>
  <si>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</si>
  <si>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</si>
  <si>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</si>
  <si>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</si>
  <si>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</si>
  <si>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</si>
  <si>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</si>
  <si>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</si>
  <si>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</si>
  <si>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</si>
  <si>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</si>
  <si>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</si>
  <si>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</si>
  <si>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</si>
  <si>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</si>
  <si>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</si>
  <si>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</si>
  <si>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</si>
  <si>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</si>
  <si>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</si>
  <si>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</si>
  <si>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</si>
  <si>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</si>
  <si>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</si>
  <si>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</si>
  <si>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</si>
  <si>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</si>
  <si>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</si>
  <si>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</si>
  <si>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</si>
  <si>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</si>
  <si>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</si>
  <si>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</si>
  <si>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</si>
  <si>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</si>
  <si>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</si>
  <si>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</si>
  <si>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</si>
  <si>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</si>
  <si>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</si>
  <si>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</si>
  <si>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</si>
  <si>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</si>
  <si>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</si>
  <si>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</si>
  <si>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</si>
  <si>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</si>
  <si>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</si>
  <si>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</si>
  <si>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</si>
  <si>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</si>
  <si>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</si>
  <si>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</si>
  <si>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</si>
  <si>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</si>
  <si>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</si>
  <si>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</si>
  <si>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</si>
  <si>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</si>
  <si>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</si>
  <si>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</si>
  <si>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</si>
  <si>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</si>
  <si>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</si>
  <si>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</si>
  <si>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</si>
  <si>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</si>
  <si>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</si>
  <si>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</si>
  <si>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</si>
  <si>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</si>
  <si>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</si>
  <si>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</si>
  <si>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</si>
  <si>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</si>
  <si>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</si>
  <si>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</si>
  <si>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</si>
  <si>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</si>
  <si>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</si>
  <si>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</si>
  <si>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</si>
  <si>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</si>
  <si>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</si>
  <si>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</si>
  <si>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</si>
  <si>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</si>
  <si>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</si>
  <si>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</si>
  <si>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</si>
  <si>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</si>
  <si>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</si>
  <si>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</si>
  <si>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</si>
  <si>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</si>
  <si>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</si>
  <si>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</si>
  <si>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</si>
  <si>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</si>
  <si>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</si>
  <si>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</si>
  <si>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</si>
  <si>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</si>
  <si>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</si>
  <si>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</si>
  <si>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</si>
  <si>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</si>
  <si>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</si>
  <si>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</si>
  <si>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</si>
  <si>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</si>
  <si>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</si>
  <si>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</si>
  <si>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</si>
  <si>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</si>
  <si>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</si>
  <si>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</si>
  <si>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</si>
  <si>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</si>
  <si>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</si>
  <si>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</si>
  <si>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</si>
  <si>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</si>
  <si>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</si>
  <si>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</si>
  <si>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</si>
  <si>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</si>
  <si>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</si>
  <si>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</si>
  <si>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</si>
  <si>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</si>
  <si>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</si>
  <si>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</si>
  <si>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</si>
  <si>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</si>
  <si>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</si>
  <si>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</si>
  <si>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</si>
  <si>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</si>
  <si>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</si>
  <si>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</si>
  <si>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</si>
  <si>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</si>
  <si>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</si>
  <si>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</si>
  <si>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</si>
  <si>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</si>
  <si>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</si>
  <si>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</si>
  <si>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</si>
  <si>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</si>
  <si>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</si>
  <si>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</si>
  <si>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</si>
  <si>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</si>
  <si>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</si>
  <si>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</si>
  <si>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</si>
  <si>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</si>
  <si>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</si>
  <si>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</si>
  <si>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</si>
  <si>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</si>
  <si>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</si>
  <si>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</si>
  <si>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</si>
  <si>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</si>
  <si>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</si>
  <si>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</si>
  <si>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</si>
  <si>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</si>
  <si>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</si>
  <si>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</si>
  <si>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</si>
  <si>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</si>
  <si>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</si>
  <si>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</si>
  <si>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</si>
  <si>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</si>
  <si>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</si>
  <si>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</si>
  <si>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</si>
  <si>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</si>
  <si>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</si>
  <si>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</si>
  <si>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</si>
  <si>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</si>
  <si>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</si>
  <si>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</si>
  <si>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</si>
  <si>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</si>
  <si>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</si>
  <si>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</si>
  <si>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</si>
  <si>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</si>
  <si>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</si>
  <si>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</si>
  <si>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</si>
  <si>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</si>
  <si>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</si>
  <si>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</si>
  <si>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</si>
  <si>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</si>
  <si>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</si>
  <si>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</si>
  <si>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</si>
  <si>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</si>
  <si>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</si>
  <si>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</si>
  <si>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</si>
  <si>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</si>
  <si>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</si>
  <si>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</si>
  <si>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</si>
  <si>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</si>
  <si>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</si>
  <si>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</si>
  <si>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</si>
  <si>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</si>
  <si>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</si>
  <si>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</si>
  <si>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</si>
  <si>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</si>
  <si>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</si>
  <si>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</si>
  <si>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</si>
  <si>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</si>
  <si>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</si>
  <si>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</si>
  <si>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</si>
  <si>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</si>
  <si>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</si>
  <si>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</si>
  <si>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</si>
  <si>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</si>
  <si>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</si>
  <si>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</si>
  <si>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</si>
  <si>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</si>
  <si>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</si>
  <si>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</si>
  <si>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</si>
  <si>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</si>
  <si>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</si>
  <si>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</si>
  <si>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</si>
  <si>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</si>
  <si>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</si>
  <si>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</si>
  <si>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</si>
  <si>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</si>
  <si>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</si>
  <si>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</si>
  <si>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</si>
  <si>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</si>
  <si>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</si>
  <si>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</si>
  <si>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</si>
  <si>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</si>
  <si>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</si>
  <si>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</si>
  <si>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</si>
  <si>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</si>
  <si>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</si>
  <si>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</si>
  <si>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</si>
  <si>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</si>
  <si>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</si>
  <si>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</si>
  <si>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</si>
  <si>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</si>
  <si>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</si>
  <si>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</si>
  <si>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</si>
  <si>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</si>
  <si>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</si>
  <si>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</si>
  <si>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</si>
  <si>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</si>
  <si>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</si>
  <si>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</si>
  <si>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</si>
  <si>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</si>
  <si>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</si>
  <si>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</si>
  <si>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</si>
  <si>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</si>
  <si>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</si>
  <si>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</si>
  <si>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</si>
  <si>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</si>
  <si>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</si>
  <si>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</si>
  <si>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</si>
  <si>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</si>
  <si>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</si>
  <si>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</si>
  <si>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</si>
  <si>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</si>
  <si>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</si>
  <si>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</si>
  <si>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</si>
  <si>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</si>
  <si>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</si>
  <si>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</si>
  <si>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</si>
  <si>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</si>
  <si>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</si>
  <si>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</si>
  <si>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</si>
  <si>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</si>
  <si>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</si>
  <si>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</si>
  <si>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</si>
  <si>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</si>
  <si>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</si>
  <si>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</si>
  <si>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</si>
  <si>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</si>
  <si>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</si>
  <si>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</si>
  <si>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</si>
  <si>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</si>
  <si>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</si>
  <si>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</si>
  <si>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</si>
  <si>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</si>
  <si>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</si>
  <si>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</si>
  <si>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</si>
  <si>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</si>
  <si>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</si>
  <si>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</si>
  <si>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</si>
  <si>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</si>
  <si>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</si>
  <si>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</si>
  <si>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</si>
  <si>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</si>
  <si>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</si>
  <si>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</si>
  <si>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</si>
  <si>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</si>
  <si>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</si>
  <si>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</si>
  <si>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</si>
  <si>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</si>
  <si>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</si>
  <si>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</si>
  <si>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</si>
  <si>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</si>
  <si>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</si>
  <si>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</si>
  <si>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</si>
  <si>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</si>
  <si>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</si>
  <si>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</si>
  <si>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</si>
  <si>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</si>
  <si>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</si>
  <si>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</si>
  <si>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</si>
  <si>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</si>
  <si>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</si>
  <si>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</si>
  <si>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</si>
  <si>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</si>
  <si>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</si>
  <si>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</si>
  <si>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</si>
  <si>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</si>
  <si>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</si>
  <si>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</si>
  <si>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</si>
  <si>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</si>
  <si>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</si>
  <si>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</si>
  <si>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</si>
  <si>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</si>
  <si>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</si>
  <si>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</si>
  <si>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</si>
  <si>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</si>
  <si>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</si>
  <si>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</si>
  <si>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</si>
  <si>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</si>
  <si>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</si>
  <si>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</si>
  <si>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</si>
  <si>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</si>
  <si>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</si>
  <si>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</si>
  <si>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</si>
  <si>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</si>
  <si>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</si>
  <si>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</si>
  <si>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</si>
  <si>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</si>
  <si>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</si>
  <si>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</si>
  <si>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</si>
  <si>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</si>
  <si>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</si>
  <si>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</si>
  <si>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</si>
  <si>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</si>
  <si>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</si>
  <si>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</si>
  <si>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</si>
  <si>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</si>
  <si>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</si>
  <si>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</si>
  <si>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</si>
  <si>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</si>
  <si>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</si>
  <si>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</si>
  <si>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</si>
  <si>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</si>
  <si>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</si>
  <si>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</si>
  <si>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</si>
  <si>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</si>
  <si>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</si>
  <si>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</si>
  <si>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</si>
  <si>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</si>
  <si>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</si>
  <si>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</si>
  <si>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</si>
  <si>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</si>
  <si>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</si>
  <si>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</si>
  <si>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</si>
  <si>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</si>
  <si>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</si>
  <si>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</si>
  <si>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</si>
  <si>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</si>
  <si>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</si>
  <si>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</si>
  <si>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</si>
  <si>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</si>
  <si>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</si>
  <si>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</si>
  <si>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</si>
  <si>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</si>
  <si>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</si>
  <si>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</si>
  <si>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</si>
  <si>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</si>
  <si>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</si>
  <si>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</si>
  <si>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</si>
  <si>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</si>
  <si>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</si>
  <si>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</si>
  <si>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</si>
  <si>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</si>
  <si>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</si>
  <si>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</si>
  <si>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</si>
  <si>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</si>
  <si>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</si>
  <si>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</si>
  <si>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</si>
  <si>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</si>
  <si>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</si>
  <si>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</si>
  <si>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</si>
  <si>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</si>
  <si>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</si>
  <si>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</si>
  <si>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</si>
  <si>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</si>
  <si>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</si>
  <si>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</si>
  <si>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</si>
  <si>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</si>
  <si>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</si>
  <si>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</si>
  <si>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</si>
  <si>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</si>
  <si>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</si>
  <si>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</si>
  <si>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</si>
  <si>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</si>
  <si>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</si>
  <si>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</si>
  <si>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</si>
  <si>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</si>
  <si>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</si>
  <si>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</si>
  <si>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</si>
  <si>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</si>
  <si>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</si>
  <si>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</si>
  <si>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</si>
  <si>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</si>
  <si>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</si>
  <si>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</si>
  <si>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</si>
  <si>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</si>
  <si>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</si>
  <si>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</si>
  <si>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</si>
  <si>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</si>
  <si>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</si>
  <si>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</si>
  <si>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</si>
  <si>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</si>
  <si>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</si>
  <si>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</si>
  <si>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</si>
  <si>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</si>
  <si>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</si>
  <si>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</si>
  <si>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</si>
  <si>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</si>
  <si>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</si>
  <si>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</si>
  <si>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</si>
  <si>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</si>
  <si>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</si>
  <si>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</si>
  <si>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</si>
  <si>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</si>
  <si>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</si>
  <si>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</si>
  <si>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</si>
  <si>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</si>
  <si>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</si>
  <si>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</si>
  <si>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</si>
  <si>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</si>
  <si>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</si>
  <si>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</si>
  <si>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</si>
  <si>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</si>
  <si>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</si>
  <si>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</si>
  <si>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</si>
  <si>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</si>
  <si>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</si>
  <si>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</si>
  <si>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</si>
  <si>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</si>
  <si>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</si>
  <si>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</si>
  <si>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</si>
  <si>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</si>
  <si>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</si>
  <si>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</si>
  <si>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</si>
  <si>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</si>
  <si>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</si>
  <si>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</si>
  <si>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</si>
  <si>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</si>
  <si>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</si>
  <si>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</si>
  <si>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</si>
  <si>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</si>
  <si>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</si>
  <si>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</si>
  <si>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</si>
  <si>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</si>
  <si>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</si>
  <si>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</si>
  <si>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</si>
  <si>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</si>
  <si>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</si>
  <si>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</si>
  <si>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</si>
  <si>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</si>
  <si>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</si>
  <si>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</si>
  <si>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</si>
  <si>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</si>
  <si>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</si>
  <si>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</si>
  <si>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</si>
  <si>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</si>
  <si>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</si>
  <si>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</si>
  <si>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</si>
  <si>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</si>
  <si>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</si>
  <si>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</si>
  <si>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</si>
  <si>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</si>
  <si>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</si>
  <si>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</si>
  <si>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</si>
  <si>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</si>
  <si>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</si>
  <si>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</si>
  <si>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</si>
  <si>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</si>
  <si>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</si>
  <si>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</si>
  <si>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</si>
  <si>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</si>
  <si>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</si>
  <si>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</si>
  <si>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</si>
  <si>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</si>
  <si>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</si>
  <si>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</si>
  <si>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</si>
  <si>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</si>
  <si>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</si>
  <si>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</si>
  <si>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</si>
  <si>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</si>
  <si>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</si>
  <si>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</si>
  <si>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</si>
  <si>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</si>
  <si>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</si>
  <si>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</si>
  <si>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</si>
  <si>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</si>
  <si>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</si>
  <si>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</si>
  <si>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</si>
  <si>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</si>
  <si>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</si>
  <si>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</si>
  <si>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</si>
  <si>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</si>
  <si>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</si>
  <si>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</si>
  <si>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</si>
  <si>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</si>
  <si>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</si>
  <si>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</si>
  <si>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</si>
  <si>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</si>
  <si>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</si>
  <si>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</si>
  <si>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</si>
  <si>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</si>
  <si>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</si>
  <si>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</si>
  <si>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</si>
  <si>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</si>
  <si>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</si>
  <si>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</si>
  <si>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</si>
  <si>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</si>
  <si>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</si>
  <si>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</si>
  <si>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</si>
  <si>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</si>
  <si>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</si>
  <si>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</si>
  <si>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</si>
  <si>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</si>
  <si>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</si>
  <si>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</si>
  <si>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</si>
  <si>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</si>
  <si>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</si>
  <si>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</si>
  <si>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</si>
  <si>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</si>
  <si>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</si>
  <si>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</si>
  <si>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</si>
  <si>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</si>
  <si>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</si>
  <si>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</si>
  <si>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</si>
  <si>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</si>
  <si>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</si>
  <si>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</si>
  <si>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</si>
  <si>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</si>
  <si>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</si>
  <si>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</si>
  <si>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</si>
  <si>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</si>
  <si>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</si>
  <si>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</si>
  <si>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</si>
  <si>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</si>
  <si>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</si>
  <si>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</si>
  <si>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</si>
  <si>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</si>
  <si>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</si>
  <si>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</si>
  <si>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</si>
  <si>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</si>
  <si>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</si>
  <si>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</si>
  <si>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</si>
  <si>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</si>
  <si>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</si>
  <si>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</si>
  <si>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</si>
  <si>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</si>
  <si>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</si>
  <si>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</si>
  <si>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</si>
  <si>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</si>
  <si>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</si>
  <si>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</si>
  <si>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</si>
  <si>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</si>
  <si>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</si>
  <si>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</si>
  <si>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</si>
  <si>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</si>
  <si>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</si>
  <si>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</si>
  <si>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</si>
  <si>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</si>
  <si>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</si>
  <si>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</si>
  <si>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</si>
  <si>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</si>
  <si>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</si>
  <si>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</si>
  <si>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</si>
  <si>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</si>
  <si>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</si>
  <si>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</si>
  <si>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</si>
  <si>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</si>
  <si>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</si>
  <si>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</si>
  <si>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</si>
  <si>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</si>
  <si>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</si>
  <si>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</si>
  <si>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</si>
  <si>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</si>
  <si>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</si>
  <si>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</si>
  <si>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</si>
  <si>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</si>
  <si>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</si>
  <si>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</si>
  <si>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</si>
  <si>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</si>
  <si>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</si>
  <si>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</si>
  <si>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</si>
  <si>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</si>
  <si>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</si>
  <si>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</si>
  <si>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</si>
  <si>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</si>
  <si>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</si>
  <si>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</si>
  <si>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</si>
  <si>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</si>
  <si>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</si>
  <si>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</si>
  <si>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</si>
  <si>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</si>
  <si>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</si>
  <si>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</si>
  <si>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</si>
  <si>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</si>
  <si>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</si>
  <si>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</si>
  <si>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</si>
  <si>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</si>
  <si>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</si>
  <si>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</si>
  <si>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</si>
  <si>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</si>
  <si>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</si>
  <si>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</si>
  <si>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</si>
  <si>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</si>
  <si>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</si>
  <si>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</si>
  <si>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</si>
  <si>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</si>
  <si>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</si>
  <si>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</si>
  <si>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</si>
  <si>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</si>
  <si>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</si>
  <si>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</si>
  <si>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</si>
  <si>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</si>
  <si>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</si>
  <si>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</si>
  <si>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</si>
  <si>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</si>
  <si>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</si>
  <si>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</si>
  <si>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</si>
  <si>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</si>
  <si>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</si>
  <si>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</si>
  <si>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</si>
  <si>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</si>
  <si>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</si>
  <si>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</si>
  <si>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</si>
  <si>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</si>
  <si>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</si>
  <si>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</si>
  <si>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</si>
  <si>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</si>
  <si>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</si>
  <si>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</si>
  <si>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</si>
  <si>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</si>
  <si>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</si>
  <si>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</si>
  <si>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</si>
  <si>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</si>
  <si>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</si>
  <si>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</si>
  <si>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</si>
  <si>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</si>
  <si>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</si>
  <si>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</si>
  <si>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</si>
  <si>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</si>
  <si>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</si>
  <si>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</si>
  <si>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</si>
  <si>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</si>
  <si>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</si>
  <si>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</si>
  <si>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</si>
  <si>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</si>
  <si>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</si>
  <si>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</si>
  <si>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</si>
  <si>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</si>
  <si>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</si>
  <si>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</si>
  <si>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</si>
  <si>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</si>
  <si>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</si>
  <si>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</si>
  <si>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</si>
  <si>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</si>
  <si>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</si>
  <si>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</si>
  <si>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</si>
  <si>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</si>
  <si>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</si>
  <si>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</si>
  <si>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</si>
  <si>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</si>
  <si>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</si>
  <si>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</si>
  <si>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</si>
  <si>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</si>
  <si>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</si>
  <si>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</si>
  <si>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</si>
  <si>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</si>
  <si>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</si>
  <si>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</si>
  <si>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</si>
  <si>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</si>
  <si>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</si>
  <si>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</si>
  <si>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</si>
  <si>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</si>
  <si>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</si>
  <si>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</si>
  <si>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</si>
  <si>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</si>
  <si>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</si>
  <si>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</si>
  <si>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</si>
  <si>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</si>
  <si>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</si>
  <si>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</si>
  <si>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</si>
  <si>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</si>
  <si>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</si>
  <si>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</si>
  <si>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</si>
  <si>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</si>
  <si>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</si>
  <si>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</si>
  <si>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</si>
  <si>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</si>
  <si>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</si>
  <si>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</si>
  <si>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</si>
  <si>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</si>
  <si>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</si>
  <si>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</si>
  <si>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</si>
  <si>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</si>
  <si>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</si>
  <si>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</si>
  <si>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</si>
  <si>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</si>
  <si>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</si>
  <si>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</si>
  <si>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</si>
  <si>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</si>
  <si>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</si>
  <si>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</si>
  <si>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</si>
  <si>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</si>
  <si>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</si>
  <si>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</si>
  <si>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</si>
  <si>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</si>
  <si>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</si>
  <si>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</si>
  <si>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</si>
  <si>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</si>
  <si>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</si>
  <si>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</si>
  <si>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</si>
  <si>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</si>
  <si>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</si>
  <si>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</si>
  <si>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</si>
  <si>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</si>
  <si>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</si>
  <si>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</si>
  <si>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</si>
  <si>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</si>
  <si>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</si>
  <si>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</si>
  <si>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</si>
  <si>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</si>
  <si>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</si>
  <si>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</si>
  <si>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</si>
  <si>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</si>
  <si>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</si>
  <si>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</si>
  <si>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</si>
  <si>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</si>
  <si>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</si>
  <si>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</si>
  <si>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</si>
  <si>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</si>
  <si>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</si>
  <si>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</si>
  <si>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</si>
  <si>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</si>
  <si>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</si>
  <si>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</si>
  <si>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</si>
  <si>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</si>
  <si>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</si>
  <si>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</si>
  <si>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</si>
  <si>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</si>
  <si>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</si>
  <si>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</si>
  <si>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</si>
  <si>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</si>
  <si>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</si>
  <si>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</si>
  <si>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</si>
  <si>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</si>
  <si>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</si>
  <si>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</si>
  <si>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</si>
  <si>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</si>
  <si>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</si>
  <si>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</si>
  <si>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</si>
  <si>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</si>
  <si>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</si>
  <si>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</si>
  <si>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</si>
  <si>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</si>
  <si>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</si>
  <si>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</si>
  <si>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</si>
  <si>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</si>
  <si>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</si>
  <si>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</si>
  <si>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</si>
  <si>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</si>
  <si>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</si>
  <si>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</si>
  <si>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</si>
  <si>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</si>
  <si>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</si>
  <si>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</si>
  <si>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</si>
  <si>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</si>
  <si>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</si>
  <si>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</si>
  <si>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</si>
  <si>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</si>
  <si>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</si>
  <si>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</si>
  <si>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</si>
  <si>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</si>
  <si>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</si>
  <si>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</si>
  <si>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</si>
  <si>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</si>
  <si>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</si>
  <si>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</si>
  <si>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</si>
  <si>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</si>
  <si>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</si>
  <si>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</si>
  <si>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</si>
  <si>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</si>
  <si>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</si>
  <si>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</si>
  <si>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</si>
  <si>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</si>
  <si>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</si>
  <si>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</si>
  <si>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</si>
  <si>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</si>
  <si>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</si>
  <si>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</si>
  <si>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</si>
  <si>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</si>
  <si>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</si>
  <si>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</si>
  <si>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</si>
  <si>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</si>
  <si>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</si>
  <si>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</si>
  <si>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</si>
  <si>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</si>
  <si>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</si>
  <si>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</si>
  <si>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</si>
  <si>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</si>
  <si>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</si>
  <si>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</si>
  <si>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</si>
  <si>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</si>
  <si>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</si>
  <si>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</si>
  <si>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</si>
  <si>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</si>
  <si>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</si>
  <si>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</si>
  <si>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</si>
  <si>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</si>
  <si>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</si>
  <si>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</si>
  <si>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</si>
  <si>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</si>
  <si>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</si>
  <si>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</si>
  <si>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</si>
  <si>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</si>
  <si>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</si>
  <si>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</si>
  <si>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</si>
  <si>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</si>
  <si>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</si>
  <si>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</si>
  <si>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</si>
  <si>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</si>
  <si>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</si>
  <si>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</si>
  <si>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</si>
  <si>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</si>
  <si>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</si>
  <si>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</si>
  <si>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</si>
  <si>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</si>
  <si>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</si>
  <si>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</si>
  <si>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</si>
  <si>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</si>
  <si>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</si>
  <si>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</si>
  <si>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</si>
  <si>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</si>
  <si>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</si>
  <si>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</si>
  <si>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</si>
  <si>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</si>
  <si>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</si>
  <si>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</si>
  <si>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</si>
  <si>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</si>
  <si>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</si>
  <si>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</si>
  <si>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</si>
  <si>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</si>
  <si>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</si>
  <si>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</si>
  <si>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</si>
  <si>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</si>
  <si>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</si>
  <si>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</si>
  <si>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</si>
  <si>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</si>
  <si>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</si>
  <si>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</si>
  <si>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</si>
  <si>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</si>
  <si>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</si>
  <si>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</si>
  <si>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</si>
  <si>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</si>
  <si>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</si>
  <si>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</si>
  <si>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</si>
  <si>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</si>
  <si>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</si>
  <si>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</si>
  <si>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</si>
  <si>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</si>
  <si>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</si>
  <si>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</si>
  <si>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</si>
  <si>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</si>
  <si>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</si>
  <si>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</si>
  <si>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</si>
  <si>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</si>
  <si>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</si>
  <si>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</si>
  <si>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</si>
  <si>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</si>
  <si>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</si>
  <si>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</si>
  <si>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</si>
  <si>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</si>
  <si>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</si>
  <si>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</si>
  <si>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</si>
  <si>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</si>
  <si>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</si>
  <si>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</si>
  <si>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</si>
  <si>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</si>
  <si>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</si>
  <si>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</si>
  <si>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</si>
  <si>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</si>
  <si>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</si>
  <si>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</si>
  <si>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</si>
  <si>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</si>
  <si>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</si>
  <si>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</si>
  <si>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</si>
  <si>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</si>
  <si>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</si>
  <si>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</si>
  <si>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</si>
  <si>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</si>
  <si>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</si>
  <si>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</si>
  <si>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</si>
  <si>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</si>
  <si>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</si>
  <si>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</si>
  <si>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</si>
  <si>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</si>
  <si>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</si>
  <si>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</si>
  <si>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</si>
  <si>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</si>
  <si>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</si>
  <si>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</si>
  <si>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</si>
  <si>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</si>
  <si>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</si>
  <si>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</si>
  <si>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</si>
  <si>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</si>
  <si>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</si>
  <si>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</si>
  <si>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</si>
  <si>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</si>
  <si>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</si>
  <si>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</si>
  <si>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</si>
  <si>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</si>
  <si>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</si>
  <si>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</si>
  <si>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</si>
  <si>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</si>
  <si>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</si>
  <si>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</si>
  <si>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</si>
  <si>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</si>
  <si>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</si>
  <si>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</si>
  <si>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</si>
  <si>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</si>
  <si>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</si>
  <si>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</si>
  <si>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</si>
  <si>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</si>
  <si>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</si>
  <si>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</si>
  <si>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</si>
  <si>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</si>
  <si>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</si>
  <si>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</si>
  <si>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</si>
  <si>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</si>
  <si>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</si>
  <si>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</si>
  <si>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</si>
  <si>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</si>
  <si>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</si>
  <si>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</si>
  <si>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</si>
  <si>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</si>
  <si>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</si>
  <si>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</si>
  <si>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</si>
  <si>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</si>
  <si>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</si>
  <si>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</si>
  <si>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</si>
  <si>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</si>
  <si>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</si>
  <si>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</si>
  <si>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</si>
  <si>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</si>
  <si>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</si>
  <si>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</si>
  <si>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</si>
  <si>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</si>
  <si>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</si>
  <si>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</si>
  <si>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</si>
  <si>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</si>
  <si>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</si>
  <si>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</si>
  <si>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</si>
  <si>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</si>
  <si>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</si>
  <si>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</si>
  <si>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</si>
  <si>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</si>
  <si>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</si>
  <si>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</si>
  <si>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</si>
  <si>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</si>
  <si>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</si>
  <si>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</si>
  <si>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</si>
  <si>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</si>
  <si>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</si>
  <si>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</si>
  <si>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</si>
  <si>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</si>
  <si>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</si>
  <si>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</si>
  <si>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</si>
  <si>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</si>
  <si>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</si>
  <si>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</si>
  <si>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</si>
  <si>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</si>
  <si>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</si>
  <si>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</si>
  <si>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</si>
  <si>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</si>
  <si>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</si>
  <si>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</si>
  <si>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</si>
  <si>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</si>
  <si>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</si>
  <si>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</si>
  <si>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</si>
  <si>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</si>
  <si>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</si>
  <si>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</si>
  <si>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</si>
  <si>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</si>
  <si>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</si>
  <si>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</si>
  <si>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</si>
  <si>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</si>
  <si>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</si>
  <si>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</si>
  <si>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</si>
  <si>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</si>
  <si>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</si>
  <si>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</si>
  <si>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</si>
  <si>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</si>
  <si>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</si>
  <si>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</si>
  <si>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</si>
  <si>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</si>
  <si>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</si>
  <si>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</si>
  <si>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</si>
  <si>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</si>
  <si>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</si>
  <si>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</si>
  <si>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</si>
  <si>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</si>
  <si>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</si>
  <si>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</si>
  <si>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</si>
  <si>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</si>
  <si>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</si>
  <si>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</si>
  <si>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</si>
  <si>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</si>
  <si>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</si>
  <si>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</si>
  <si>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</si>
  <si>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</si>
  <si>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</si>
  <si>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</si>
  <si>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</si>
  <si>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</si>
  <si>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</si>
  <si>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</si>
  <si>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</si>
  <si>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</si>
  <si>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</si>
  <si>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</si>
  <si>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</si>
  <si>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</si>
  <si>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</si>
  <si>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</si>
  <si>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</si>
  <si>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</si>
  <si>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</si>
  <si>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</si>
  <si>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</si>
  <si>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</si>
  <si>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</si>
  <si>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</si>
  <si>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</si>
  <si>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</si>
  <si>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</si>
  <si>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</si>
  <si>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</si>
  <si>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</si>
  <si>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</si>
  <si>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</si>
  <si>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</si>
  <si>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</si>
  <si>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</si>
  <si>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</si>
  <si>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</si>
  <si>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</si>
  <si>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</si>
  <si>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</si>
  <si>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</si>
  <si>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</si>
  <si>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</si>
  <si>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</si>
  <si>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</si>
  <si>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</si>
  <si>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</si>
  <si>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</si>
  <si>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</si>
  <si>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</si>
  <si>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</si>
  <si>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</si>
  <si>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</si>
  <si>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</si>
  <si>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</si>
  <si>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</si>
  <si>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</si>
  <si>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</si>
  <si>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</si>
  <si>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</si>
  <si>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</si>
  <si>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</si>
  <si>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</si>
  <si>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</si>
  <si>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</si>
  <si>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</si>
  <si>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</si>
  <si>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</si>
  <si>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</si>
  <si>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</si>
  <si>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</si>
  <si>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</si>
  <si>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</si>
  <si>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</si>
  <si>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</si>
  <si>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</si>
  <si>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</si>
  <si>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</si>
  <si>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</si>
  <si>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</si>
  <si>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</si>
  <si>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</si>
  <si>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</si>
  <si>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</si>
  <si>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</si>
  <si>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</si>
  <si>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</si>
  <si>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</si>
  <si>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</si>
  <si>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</si>
  <si>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</si>
  <si>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</si>
  <si>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</si>
  <si>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</si>
  <si>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</si>
  <si>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</si>
  <si>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</si>
  <si>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</si>
  <si>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</si>
  <si>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</si>
  <si>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</si>
  <si>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</si>
  <si>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</si>
  <si>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</si>
  <si>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</si>
  <si>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</si>
  <si>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</si>
  <si>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</si>
  <si>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</si>
  <si>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</si>
  <si>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</si>
  <si>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</si>
  <si>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</si>
  <si>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</si>
  <si>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</si>
  <si>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</si>
  <si>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</si>
  <si>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</si>
  <si>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</si>
  <si>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</si>
  <si>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</si>
  <si>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</si>
  <si>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</si>
  <si>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</si>
  <si>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</si>
  <si>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</si>
  <si>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</si>
  <si>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</si>
  <si>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</si>
  <si>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</si>
  <si>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</si>
  <si>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</si>
  <si>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</si>
  <si>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</si>
  <si>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</si>
  <si>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</si>
  <si>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</si>
  <si>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</si>
  <si>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</si>
  <si>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</si>
  <si>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</si>
  <si>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</si>
  <si>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</si>
  <si>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</si>
  <si>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</si>
  <si>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</si>
  <si>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</si>
  <si>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</si>
  <si>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</si>
  <si>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</si>
  <si>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</si>
  <si>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</si>
  <si>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</si>
  <si>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</si>
  <si>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</si>
  <si>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</si>
  <si>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</si>
  <si>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</si>
  <si>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</si>
  <si>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</si>
  <si>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</si>
  <si>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</si>
  <si>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</si>
  <si>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</si>
  <si>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</si>
  <si>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</si>
  <si>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</si>
  <si>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</si>
  <si>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</si>
  <si>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</si>
  <si>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</si>
  <si>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</si>
  <si>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</si>
  <si>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</si>
  <si>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</si>
  <si>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</si>
  <si>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</si>
  <si>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</si>
  <si>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</si>
  <si>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</si>
  <si>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</si>
  <si>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</si>
  <si>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</si>
  <si>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</si>
  <si>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</si>
  <si>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</si>
  <si>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</si>
  <si>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</si>
  <si>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</si>
  <si>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</si>
  <si>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</si>
  <si>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</si>
  <si>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</si>
  <si>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</si>
  <si>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</si>
  <si>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</si>
  <si>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</si>
  <si>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</si>
  <si>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</si>
  <si>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</si>
  <si>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</si>
  <si>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</si>
  <si>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</si>
  <si>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</si>
  <si>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</si>
  <si>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</si>
  <si>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</si>
  <si>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</si>
  <si>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</si>
  <si>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</si>
  <si>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</si>
  <si>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</si>
  <si>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</si>
  <si>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</si>
  <si>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</si>
  <si>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</si>
  <si>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</si>
  <si>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</si>
  <si>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</si>
  <si>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</si>
  <si>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</si>
  <si>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</si>
  <si>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</si>
  <si>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</si>
  <si>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</si>
  <si>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</si>
  <si>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</si>
  <si>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</si>
  <si>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</si>
  <si>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</si>
  <si>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</si>
  <si>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</si>
  <si>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</si>
  <si>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</si>
  <si>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</si>
  <si>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</si>
  <si>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</si>
  <si>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</si>
  <si>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</si>
  <si>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</si>
  <si>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</si>
  <si>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</si>
  <si>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</si>
  <si>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</si>
  <si>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</si>
  <si>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</si>
  <si>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</si>
  <si>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</si>
  <si>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</si>
  <si>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</si>
  <si>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</si>
  <si>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</si>
  <si>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</si>
  <si>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</si>
  <si>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</si>
  <si>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</si>
  <si>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</si>
  <si>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</si>
  <si>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</si>
  <si>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</si>
  <si>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</si>
  <si>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</si>
  <si>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</si>
  <si>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</si>
  <si>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</si>
  <si>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</si>
  <si>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</si>
  <si>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</si>
  <si>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</si>
  <si>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</si>
  <si>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</si>
  <si>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</si>
  <si>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</si>
  <si>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</si>
  <si>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</si>
  <si>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</si>
  <si>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</si>
  <si>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</si>
  <si>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</si>
  <si>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</si>
  <si>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</si>
  <si>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</si>
  <si>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</si>
  <si>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</si>
  <si>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</si>
  <si>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</si>
  <si>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</si>
  <si>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</si>
  <si>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</si>
  <si>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</si>
  <si>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</si>
  <si>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</si>
  <si>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</si>
  <si>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</si>
  <si>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</si>
  <si>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</si>
  <si>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</si>
  <si>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</si>
  <si>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</si>
  <si>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</si>
  <si>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</si>
  <si>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</si>
  <si>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</si>
  <si>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</si>
  <si>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</si>
  <si>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</si>
  <si>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</si>
  <si>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</si>
  <si>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</si>
  <si>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</si>
  <si>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</si>
  <si>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</si>
  <si>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</si>
  <si>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</si>
  <si>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</si>
  <si>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</si>
  <si>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</si>
  <si>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</si>
  <si>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</si>
  <si>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</si>
  <si>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</si>
  <si>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</si>
  <si>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</si>
  <si>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</si>
  <si>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</si>
  <si>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</si>
  <si>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</si>
  <si>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</si>
  <si>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</si>
  <si>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</si>
  <si>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</si>
  <si>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</si>
  <si>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</si>
  <si>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</si>
  <si>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</si>
  <si>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</si>
  <si>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</si>
  <si>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</si>
  <si>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</si>
  <si>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</si>
  <si>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</si>
  <si>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</si>
  <si>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</si>
  <si>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</si>
  <si>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</si>
  <si>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</si>
  <si>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</si>
  <si>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</si>
  <si>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</si>
  <si>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</si>
  <si>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</si>
  <si>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</si>
  <si>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</si>
  <si>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</si>
  <si>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</si>
  <si>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</si>
  <si>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</si>
  <si>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</si>
  <si>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</si>
  <si>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</si>
  <si>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</si>
  <si>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</si>
  <si>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</si>
  <si>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</si>
  <si>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</si>
  <si>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</si>
  <si>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</si>
  <si>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</si>
  <si>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</si>
  <si>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</si>
  <si>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</si>
  <si>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</si>
  <si>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</si>
  <si>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</si>
  <si>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</si>
  <si>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</si>
  <si>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</si>
  <si>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</si>
  <si>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</si>
  <si>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</si>
  <si>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</si>
  <si>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</si>
  <si>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</si>
  <si>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</si>
  <si>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</si>
  <si>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</si>
  <si>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</si>
  <si>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</si>
  <si>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</si>
  <si>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</si>
  <si>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</si>
  <si>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</si>
  <si>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</si>
  <si>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</si>
  <si>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</si>
  <si>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</si>
  <si>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</si>
  <si>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</si>
  <si>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</si>
  <si>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</si>
  <si>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</si>
  <si>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</si>
  <si>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</si>
  <si>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</si>
  <si>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</si>
  <si>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</si>
  <si>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</si>
  <si>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</si>
  <si>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</si>
  <si>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</si>
  <si>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</si>
  <si>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</si>
  <si>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</si>
  <si>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</si>
  <si>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</si>
  <si>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</si>
  <si>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</si>
  <si>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</si>
  <si>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</si>
  <si>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</si>
  <si>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</si>
  <si>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</si>
  <si>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</si>
  <si>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</si>
  <si>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</si>
  <si>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</si>
  <si>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</si>
  <si>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</si>
  <si>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</si>
  <si>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</si>
  <si>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</si>
  <si>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</si>
  <si>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</si>
  <si>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</si>
  <si>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</si>
  <si>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</si>
  <si>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</si>
  <si>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</si>
  <si>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</si>
  <si>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</si>
  <si>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</si>
  <si>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</si>
  <si>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</si>
  <si>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</si>
  <si>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</si>
  <si>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</si>
  <si>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</si>
  <si>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</si>
  <si>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</si>
  <si>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</si>
  <si>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</si>
  <si>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</si>
  <si>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</si>
  <si>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</si>
  <si>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</si>
  <si>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</si>
  <si>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</si>
  <si>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</si>
  <si>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</si>
  <si>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</si>
  <si>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</si>
  <si>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</si>
  <si>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</si>
  <si>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</si>
  <si>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</si>
  <si>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</si>
  <si>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</si>
  <si>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</si>
  <si>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</si>
  <si>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</si>
  <si>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</si>
  <si>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</si>
  <si>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</si>
  <si>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</si>
  <si>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</si>
  <si>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</si>
  <si>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</si>
  <si>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</si>
  <si>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</si>
  <si>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</si>
  <si>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</si>
  <si>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</si>
  <si>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</si>
  <si>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</si>
  <si>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</si>
  <si>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</si>
  <si>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</si>
  <si>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</si>
  <si>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</si>
  <si>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</si>
  <si>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</si>
  <si>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</si>
  <si>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</si>
  <si>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</si>
  <si>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</si>
  <si>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</si>
  <si>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</si>
  <si>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</si>
  <si>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</si>
  <si>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</si>
  <si>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</si>
  <si>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</si>
  <si>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</si>
  <si>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</si>
  <si>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</si>
  <si>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</si>
  <si>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</si>
  <si>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</si>
  <si>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</si>
  <si>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</si>
  <si>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</si>
  <si>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</si>
  <si>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</si>
  <si>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</si>
  <si>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</si>
  <si>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</si>
  <si>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</si>
  <si>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</si>
  <si>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</si>
  <si>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</si>
  <si>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</si>
  <si>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</si>
  <si>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</si>
  <si>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</si>
  <si>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</si>
  <si>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</si>
  <si>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</si>
  <si>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</si>
  <si>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</si>
  <si>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</si>
  <si>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</si>
  <si>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</si>
  <si>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</si>
  <si>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</si>
  <si>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</si>
  <si>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</si>
  <si>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</si>
  <si>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</si>
  <si>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</si>
  <si>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</si>
  <si>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</si>
  <si>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</si>
  <si>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</si>
  <si>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</si>
  <si>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</si>
  <si>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</si>
  <si>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</si>
  <si>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</si>
  <si>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</si>
  <si>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</si>
  <si>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</si>
  <si>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</si>
  <si>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</si>
  <si>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</si>
  <si>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</si>
  <si>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</si>
  <si>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</si>
  <si>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</si>
  <si>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</si>
  <si>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</si>
  <si>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</si>
  <si>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</si>
  <si>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</si>
  <si>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</si>
  <si>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</si>
  <si>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</si>
  <si>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</si>
  <si>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</si>
  <si>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</si>
  <si>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</si>
  <si>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</si>
  <si>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</si>
  <si>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</si>
  <si>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</si>
  <si>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</si>
  <si>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</si>
  <si>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</si>
  <si>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</si>
  <si>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</si>
  <si>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</si>
  <si>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</si>
  <si>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</si>
  <si>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</si>
  <si>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</si>
  <si>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</si>
  <si>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</si>
  <si>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</si>
  <si>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</si>
  <si>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</si>
  <si>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</si>
  <si>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</si>
  <si>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</si>
  <si>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</si>
  <si>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</si>
  <si>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</si>
  <si>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</si>
  <si>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</si>
  <si>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</si>
  <si>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</si>
  <si>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</si>
  <si>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</si>
  <si>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</si>
  <si>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</si>
  <si>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</si>
  <si>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</si>
  <si>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</si>
  <si>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</si>
  <si>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</si>
  <si>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</si>
  <si>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</si>
  <si>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</si>
  <si>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</si>
  <si>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</si>
  <si>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</si>
  <si>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</si>
  <si>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</si>
  <si>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</si>
  <si>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</si>
  <si>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</si>
  <si>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</si>
  <si>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</si>
  <si>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</si>
  <si>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</si>
  <si>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</si>
  <si>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</si>
  <si>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</si>
  <si>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</si>
  <si>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</si>
  <si>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</si>
  <si>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</si>
  <si>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</si>
  <si>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</si>
  <si>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</si>
  <si>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</si>
  <si>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</si>
  <si>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</si>
  <si>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</si>
  <si>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</si>
  <si>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</si>
  <si>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</si>
  <si>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</si>
  <si>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</si>
  <si>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</si>
  <si>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</si>
  <si>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</si>
  <si>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</si>
  <si>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</si>
  <si>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</si>
  <si>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</si>
  <si>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</si>
  <si>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</si>
  <si>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</si>
  <si>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</si>
  <si>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</si>
  <si>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</si>
  <si>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</si>
  <si>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</si>
  <si>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</si>
  <si>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</si>
  <si>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</si>
  <si>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</si>
  <si>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</si>
  <si>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</si>
  <si>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</si>
  <si>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</si>
  <si>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</si>
  <si>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</si>
  <si>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</si>
  <si>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</si>
  <si>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</si>
  <si>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</si>
  <si>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</si>
  <si>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</si>
  <si>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</si>
  <si>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</si>
  <si>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</si>
  <si>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</si>
  <si>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</si>
  <si>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</si>
  <si>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</si>
  <si>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</si>
  <si>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</si>
  <si>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</si>
  <si>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</si>
  <si>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</si>
  <si>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</si>
  <si>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</si>
  <si>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</si>
  <si>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</si>
  <si>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</si>
  <si>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</si>
  <si>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</si>
  <si>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</si>
  <si>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</si>
  <si>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</si>
  <si>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</si>
  <si>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</si>
  <si>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</si>
  <si>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</si>
  <si>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</si>
  <si>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</si>
  <si>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</si>
  <si>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</si>
  <si>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</si>
  <si>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</si>
  <si>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</si>
  <si>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</si>
  <si>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</si>
  <si>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</si>
  <si>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</si>
  <si>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</si>
  <si>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</si>
  <si>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</si>
  <si>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</si>
  <si>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</si>
  <si>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</si>
  <si>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</si>
  <si>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</si>
  <si>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</si>
  <si>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</si>
  <si>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</si>
  <si>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</si>
  <si>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</si>
  <si>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</si>
  <si>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</si>
  <si>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</si>
  <si>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</si>
  <si>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</si>
  <si>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</si>
  <si>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</si>
  <si>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</si>
  <si>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</si>
  <si>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</si>
  <si>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</si>
  <si>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</si>
  <si>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</si>
  <si>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</si>
  <si>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</si>
  <si>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</si>
  <si>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</si>
  <si>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</si>
  <si>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</si>
  <si>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</si>
  <si>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</si>
  <si>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</si>
  <si>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</si>
  <si>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</si>
  <si>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</si>
  <si>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</si>
  <si>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</si>
  <si>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</si>
  <si>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</si>
  <si>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</si>
  <si>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</si>
  <si>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</si>
  <si>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</si>
  <si>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</si>
  <si>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</si>
  <si>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</si>
  <si>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</si>
  <si>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</si>
  <si>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</si>
  <si>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</si>
  <si>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</si>
  <si>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</si>
  <si>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</si>
  <si>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</si>
  <si>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</si>
  <si>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</si>
  <si>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</si>
  <si>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</si>
  <si>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</si>
  <si>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</si>
  <si>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</si>
  <si>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</si>
  <si>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</si>
  <si>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</si>
  <si>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</si>
  <si>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</si>
  <si>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</si>
  <si>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</si>
  <si>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</si>
  <si>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</si>
  <si>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</si>
  <si>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</si>
  <si>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</si>
  <si>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</si>
  <si>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</si>
  <si>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</si>
  <si>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</si>
  <si>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</si>
  <si>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</si>
  <si>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</si>
  <si>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</si>
  <si>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</si>
  <si>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</si>
  <si>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</si>
  <si>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</si>
  <si>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</si>
  <si>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</si>
  <si>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</si>
  <si>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</si>
  <si>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</si>
  <si>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</si>
  <si>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</si>
  <si>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</si>
  <si>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</si>
  <si>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</si>
  <si>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</si>
  <si>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</si>
  <si>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</si>
  <si>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</si>
  <si>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</si>
  <si>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</si>
  <si>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</si>
  <si>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</si>
  <si>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</si>
  <si>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</si>
  <si>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</si>
  <si>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</si>
  <si>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</si>
  <si>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</si>
  <si>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</si>
  <si>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</si>
  <si>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</si>
  <si>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</si>
  <si>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</si>
  <si>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</si>
  <si>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</si>
  <si>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</si>
  <si>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</si>
  <si>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</si>
  <si>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</si>
  <si>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</si>
  <si>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</si>
  <si>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</si>
  <si>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</si>
  <si>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</si>
  <si>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</si>
  <si>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</si>
  <si>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</si>
  <si>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</si>
  <si>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</si>
  <si>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</si>
  <si>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</si>
  <si>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</si>
  <si>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</si>
  <si>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</si>
  <si>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</si>
  <si>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</si>
  <si>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</si>
  <si>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</si>
  <si>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</si>
  <si>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</si>
  <si>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</si>
  <si>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</si>
  <si>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</si>
  <si>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</si>
  <si>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</si>
  <si>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</si>
  <si>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</si>
  <si>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</si>
  <si>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</si>
  <si>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</si>
  <si>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</si>
  <si>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</si>
  <si>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</si>
  <si>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</si>
  <si>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</si>
  <si>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</si>
  <si>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</si>
  <si>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</si>
  <si>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</si>
  <si>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</si>
  <si>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</si>
  <si>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</si>
  <si>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</si>
  <si>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</si>
  <si>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</si>
  <si>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</si>
  <si>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</si>
  <si>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</si>
  <si>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</si>
  <si>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</si>
  <si>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</si>
  <si>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</si>
  <si>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</si>
  <si>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</si>
  <si>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</si>
  <si>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</si>
  <si>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</si>
  <si>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</si>
  <si>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</si>
  <si>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</si>
  <si>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</si>
  <si>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</si>
  <si>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</si>
  <si>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</si>
  <si>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</si>
  <si>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</si>
  <si>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</si>
  <si>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</si>
  <si>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</si>
  <si>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</si>
  <si>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</si>
  <si>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</si>
  <si>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</si>
  <si>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</si>
  <si>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</si>
  <si>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</si>
  <si>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</si>
  <si>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</si>
  <si>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</si>
  <si>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</si>
  <si>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</si>
  <si>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</si>
  <si>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</si>
  <si>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</si>
  <si>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</si>
  <si>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</si>
  <si>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</si>
  <si>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</si>
  <si>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</si>
  <si>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</si>
  <si>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</si>
  <si>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</si>
  <si>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</si>
  <si>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</si>
  <si>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</si>
  <si>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</si>
  <si>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</si>
  <si>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</si>
  <si>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</si>
  <si>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</si>
  <si>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</si>
  <si>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</si>
  <si>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</si>
  <si>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</si>
  <si>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</si>
  <si>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</si>
  <si>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</si>
  <si>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</si>
  <si>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</si>
  <si>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</si>
  <si>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</si>
  <si>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</si>
  <si>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</si>
  <si>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</si>
  <si>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</si>
  <si>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</si>
  <si>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</si>
  <si>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</si>
  <si>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</si>
  <si>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</si>
  <si>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</si>
  <si>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</si>
  <si>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</si>
  <si>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</si>
  <si>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</si>
  <si>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</si>
  <si>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</si>
  <si>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</si>
  <si>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</si>
  <si>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</si>
  <si>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</si>
  <si>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</si>
  <si>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</si>
  <si>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</si>
  <si>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</si>
  <si>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</si>
  <si>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</si>
  <si>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</si>
  <si>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</si>
  <si>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</si>
  <si>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</si>
  <si>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</si>
  <si>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</si>
  <si>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</si>
  <si>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</si>
  <si>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</si>
  <si>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</si>
  <si>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</si>
  <si>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</si>
  <si>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</si>
  <si>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</si>
  <si>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</si>
  <si>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</si>
  <si>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</si>
  <si>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</si>
  <si>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</si>
  <si>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</si>
  <si>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</si>
  <si>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</si>
  <si>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</si>
  <si>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</si>
  <si>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</si>
  <si>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</si>
  <si>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</si>
  <si>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</si>
  <si>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</si>
  <si>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</si>
  <si>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</si>
  <si>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</si>
  <si>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</si>
  <si>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</si>
  <si>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</si>
  <si>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</si>
  <si>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</si>
  <si>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</si>
  <si>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</si>
  <si>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</si>
  <si>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</si>
  <si>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</si>
  <si>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</si>
  <si>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</si>
  <si>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</si>
  <si>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</si>
  <si>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</si>
  <si>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</si>
  <si>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</si>
  <si>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</si>
  <si>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</si>
  <si>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</si>
  <si>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</si>
  <si>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</si>
  <si>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</si>
  <si>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</si>
  <si>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</si>
  <si>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</si>
  <si>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</si>
  <si>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</si>
  <si>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</si>
  <si>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</si>
  <si>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</si>
  <si>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</si>
  <si>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</si>
  <si>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</si>
  <si>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</si>
  <si>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</si>
  <si>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</si>
  <si>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</si>
  <si>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</si>
  <si>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</si>
  <si>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</si>
  <si>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</si>
  <si>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</si>
  <si>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</si>
  <si>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</si>
  <si>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</si>
  <si>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</si>
  <si>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</si>
  <si>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</si>
  <si>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</si>
  <si>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</si>
  <si>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</si>
  <si>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</si>
  <si>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</si>
  <si>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</si>
  <si>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</si>
  <si>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</si>
  <si>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</si>
  <si>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</si>
  <si>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</si>
  <si>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</si>
  <si>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</si>
  <si>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</si>
  <si>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</si>
  <si>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</si>
  <si>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</si>
  <si>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</si>
  <si>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</si>
  <si>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</si>
  <si>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</si>
  <si>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</si>
  <si>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</si>
  <si>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</si>
  <si>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</si>
  <si>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</si>
  <si>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</si>
  <si>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</si>
  <si>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</si>
  <si>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</si>
  <si>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</si>
  <si>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</si>
  <si>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</si>
  <si>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</si>
  <si>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</si>
  <si>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</si>
  <si>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</si>
  <si>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</si>
  <si>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</si>
  <si>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</si>
  <si>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</si>
  <si>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</si>
  <si>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</si>
  <si>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</si>
  <si>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</si>
  <si>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</si>
  <si>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</si>
  <si>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</si>
  <si>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</si>
  <si>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</si>
  <si>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</si>
  <si>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</si>
  <si>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</si>
  <si>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</si>
  <si>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</si>
  <si>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</si>
  <si>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</si>
  <si>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</si>
  <si>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</si>
  <si>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</si>
  <si>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</si>
  <si>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</si>
  <si>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</si>
  <si>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</si>
  <si>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</si>
  <si>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</si>
  <si>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</si>
  <si>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</si>
  <si>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</si>
  <si>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</si>
  <si>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</si>
  <si>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</si>
  <si>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</si>
  <si>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</si>
  <si>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</si>
  <si>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</si>
  <si>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</si>
  <si>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</si>
  <si>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</si>
  <si>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</si>
  <si>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</si>
  <si>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</si>
  <si>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</si>
  <si>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</si>
  <si>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</si>
  <si>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</si>
  <si>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</si>
  <si>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</si>
  <si>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</si>
  <si>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</si>
  <si>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</si>
  <si>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</si>
  <si>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</si>
  <si>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</si>
  <si>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</si>
  <si>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</si>
  <si>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</si>
  <si>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</si>
  <si>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</si>
  <si>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</si>
  <si>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</si>
  <si>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</si>
  <si>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</si>
  <si>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</si>
  <si>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</si>
  <si>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</si>
  <si>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</si>
  <si>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</si>
  <si>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</si>
  <si>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</si>
  <si>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</si>
  <si>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</si>
  <si>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</si>
  <si>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</si>
  <si>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</si>
  <si>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</si>
  <si>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</si>
  <si>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</si>
  <si>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</si>
  <si>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</si>
  <si>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</si>
  <si>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</si>
  <si>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</si>
  <si>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</si>
  <si>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</si>
  <si>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</si>
  <si>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</si>
  <si>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</si>
  <si>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</si>
  <si>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</si>
  <si>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</si>
  <si>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</si>
  <si>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</si>
  <si>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</si>
  <si>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</si>
  <si>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</si>
  <si>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</si>
  <si>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</si>
  <si>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</si>
  <si>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</si>
  <si>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</si>
  <si>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</si>
  <si>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</si>
  <si>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</si>
  <si>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</si>
  <si>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</si>
  <si>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</si>
  <si>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</si>
  <si>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</si>
  <si>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</si>
  <si>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</si>
  <si>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</si>
  <si>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</si>
  <si>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</si>
  <si>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</si>
  <si>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</si>
  <si>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</si>
  <si>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</si>
  <si>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</si>
  <si>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</si>
  <si>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</si>
  <si>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</si>
  <si>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</si>
  <si>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</si>
  <si>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</si>
  <si>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</si>
  <si>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</si>
  <si>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</si>
  <si>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</si>
  <si>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</si>
  <si>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</si>
  <si>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</si>
  <si>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</si>
  <si>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</si>
  <si>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</si>
  <si>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</si>
  <si>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</si>
  <si>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</si>
  <si>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</si>
  <si>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</si>
  <si>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</si>
  <si>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</si>
  <si>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</si>
  <si>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</si>
  <si>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</si>
  <si>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</si>
  <si>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</si>
  <si>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</si>
  <si>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</si>
  <si>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</si>
  <si>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</si>
  <si>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</si>
  <si>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</si>
  <si>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</si>
  <si>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</si>
  <si>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</si>
  <si>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</si>
  <si>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</si>
  <si>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</si>
  <si>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</si>
  <si>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</si>
  <si>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</si>
  <si>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</si>
  <si>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</si>
  <si>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</si>
  <si>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</si>
  <si>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</si>
  <si>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</si>
  <si>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</si>
  <si>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</si>
  <si>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</si>
  <si>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</si>
  <si>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</si>
  <si>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</si>
  <si>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</si>
  <si>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</si>
  <si>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</si>
  <si>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</si>
  <si>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</si>
  <si>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</si>
  <si>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</si>
  <si>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</si>
  <si>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</si>
  <si>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</si>
  <si>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</si>
  <si>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</si>
  <si>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</si>
  <si>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</si>
  <si>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</si>
  <si>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</si>
  <si>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</si>
  <si>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</si>
  <si>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</si>
  <si>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</si>
  <si>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</si>
  <si>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</si>
  <si>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</si>
  <si>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</si>
  <si>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</si>
  <si>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</si>
  <si>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</si>
  <si>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</si>
  <si>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</si>
  <si>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</si>
  <si>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</si>
  <si>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</si>
  <si>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</si>
  <si>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</si>
  <si>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</si>
  <si>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</si>
  <si>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</si>
  <si>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</si>
  <si>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</si>
  <si>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</si>
  <si>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</si>
  <si>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</si>
  <si>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</si>
  <si>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</si>
  <si>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</si>
  <si>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</si>
  <si>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</si>
  <si>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</si>
  <si>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</si>
  <si>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</si>
  <si>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</si>
  <si>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</si>
  <si>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</si>
  <si>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</si>
  <si>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</si>
  <si>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</si>
  <si>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</si>
  <si>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</si>
  <si>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</si>
  <si>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</si>
  <si>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</si>
  <si>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</si>
  <si>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</si>
  <si>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</si>
  <si>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</si>
  <si>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</si>
  <si>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</si>
  <si>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</si>
  <si>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</si>
  <si>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</si>
  <si>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</si>
  <si>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</si>
  <si>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</si>
  <si>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</si>
  <si>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</si>
  <si>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</si>
  <si>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</si>
  <si>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</si>
  <si>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</si>
  <si>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</si>
  <si>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</si>
  <si>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</si>
  <si>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</si>
  <si>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</si>
  <si>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</si>
  <si>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</si>
  <si>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</si>
  <si>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</si>
  <si>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</si>
  <si>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</si>
  <si>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</si>
  <si>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</si>
  <si>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</si>
  <si>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</si>
  <si>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</si>
  <si>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</si>
  <si>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</si>
  <si>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</si>
  <si>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</si>
  <si>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</si>
  <si>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</si>
  <si>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</si>
  <si>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</si>
  <si>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</si>
  <si>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</si>
  <si>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</si>
  <si>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</si>
  <si>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</si>
  <si>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</si>
  <si>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</si>
  <si>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</si>
  <si>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</si>
  <si>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</si>
  <si>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</si>
  <si>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</si>
  <si>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</si>
  <si>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</si>
  <si>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</si>
  <si>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</si>
  <si>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</si>
  <si>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</si>
  <si>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</si>
  <si>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</si>
  <si>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</si>
  <si>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</si>
  <si>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</si>
  <si>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</si>
  <si>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</si>
  <si>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</si>
  <si>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</si>
  <si>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</si>
  <si>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</si>
  <si>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</si>
  <si>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</si>
  <si>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</si>
  <si>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</si>
  <si>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</si>
  <si>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</si>
  <si>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</si>
  <si>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</si>
  <si>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</si>
  <si>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</si>
  <si>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</si>
  <si>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</si>
  <si>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</si>
  <si>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</si>
  <si>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</si>
  <si>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</si>
  <si>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</si>
  <si>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</si>
  <si>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</si>
  <si>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</si>
  <si>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</si>
  <si>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</si>
  <si>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</si>
  <si>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</si>
  <si>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</si>
  <si>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</si>
  <si>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</si>
  <si>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</si>
  <si>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</si>
  <si>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</si>
  <si>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</si>
  <si>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</si>
  <si>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</si>
  <si>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</si>
  <si>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</si>
  <si>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</si>
  <si>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</si>
  <si>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</si>
  <si>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</si>
  <si>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</si>
  <si>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</si>
  <si>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</si>
  <si>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</si>
  <si>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</si>
  <si>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</si>
  <si>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</si>
  <si>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</si>
  <si>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</si>
  <si>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</si>
  <si>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</si>
  <si>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</si>
  <si>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</si>
  <si>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</si>
  <si>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</si>
  <si>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</si>
  <si>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</si>
  <si>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</si>
  <si>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</si>
  <si>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</si>
  <si>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</si>
  <si>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</si>
  <si>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</si>
  <si>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</si>
  <si>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</si>
  <si>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</si>
  <si>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</si>
  <si>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</si>
  <si>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</si>
  <si>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</si>
  <si>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</si>
  <si>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</si>
  <si>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</si>
  <si>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</si>
  <si>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</si>
  <si>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</si>
  <si>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</si>
  <si>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</si>
  <si>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</si>
  <si>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</si>
  <si>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</si>
  <si>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</si>
  <si>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</si>
  <si>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</si>
  <si>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</si>
  <si>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</si>
  <si>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</si>
  <si>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</si>
  <si>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</si>
  <si>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</si>
  <si>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</si>
  <si>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</si>
  <si>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</si>
  <si>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</si>
  <si>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</si>
  <si>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</si>
  <si>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</si>
  <si>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</si>
  <si>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</si>
  <si>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</si>
  <si>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</si>
  <si>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</si>
  <si>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</si>
  <si>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</si>
  <si>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</si>
  <si>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</si>
  <si>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</si>
  <si>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</si>
  <si>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</si>
  <si>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</si>
  <si>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</si>
  <si>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</si>
  <si>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</si>
  <si>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</si>
  <si>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</si>
  <si>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</si>
  <si>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</si>
  <si>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</si>
  <si>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</si>
  <si>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</si>
  <si>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</si>
  <si>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</si>
  <si>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</si>
  <si>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</si>
  <si>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</si>
  <si>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</si>
  <si>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</si>
  <si>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</si>
  <si>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</si>
  <si>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</si>
  <si>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</si>
  <si>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</si>
  <si>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</si>
  <si>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</si>
  <si>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</si>
  <si>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</si>
  <si>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</si>
  <si>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</si>
  <si>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</si>
  <si>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</si>
  <si>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</si>
  <si>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</si>
  <si>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</si>
  <si>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</si>
  <si>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</si>
  <si>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</si>
  <si>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</si>
  <si>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</si>
  <si>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</si>
  <si>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</si>
  <si>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</si>
  <si>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</si>
  <si>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</si>
  <si>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</si>
  <si>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</si>
  <si>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</si>
  <si>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</si>
  <si>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</si>
  <si>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</si>
  <si>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</si>
  <si>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</si>
  <si>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</si>
  <si>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</si>
  <si>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</si>
  <si>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</si>
  <si>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</si>
  <si>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</si>
  <si>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</si>
  <si>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</si>
  <si>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</si>
  <si>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</si>
  <si>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</si>
  <si>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</si>
  <si>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</si>
  <si>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</si>
  <si>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</si>
  <si>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</si>
  <si>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</si>
  <si>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</si>
  <si>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</si>
  <si>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</si>
  <si>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</si>
  <si>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</si>
  <si>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</si>
  <si>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</si>
  <si>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</si>
  <si>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</si>
  <si>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</si>
  <si>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</si>
  <si>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</si>
  <si>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</si>
  <si>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</si>
  <si>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</si>
  <si>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</si>
  <si>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</si>
  <si>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</si>
  <si>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</si>
  <si>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</si>
  <si>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</si>
  <si>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</si>
  <si>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</si>
  <si>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</si>
  <si>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</si>
  <si>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</si>
  <si>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</si>
  <si>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</si>
  <si>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</si>
  <si>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</si>
  <si>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</si>
  <si>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</si>
  <si>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</si>
  <si>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</si>
  <si>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</si>
  <si>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</si>
  <si>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</si>
  <si>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</si>
  <si>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</si>
  <si>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</si>
  <si>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</si>
  <si>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</si>
  <si>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</si>
  <si>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</si>
  <si>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</si>
  <si>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</si>
  <si>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</si>
  <si>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</si>
  <si>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</si>
  <si>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</si>
  <si>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</si>
  <si>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</si>
  <si>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</si>
  <si>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</si>
  <si>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</si>
  <si>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</si>
  <si>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</si>
  <si>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</si>
  <si>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</si>
  <si>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</si>
  <si>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</si>
  <si>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</si>
  <si>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</si>
  <si>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</si>
  <si>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</si>
  <si>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</si>
  <si>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</si>
  <si>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</si>
  <si>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</si>
  <si>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</si>
  <si>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</si>
  <si>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</si>
  <si>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</si>
  <si>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</si>
  <si>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</si>
  <si>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</si>
  <si>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</si>
  <si>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</si>
  <si>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</si>
  <si>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</si>
  <si>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</si>
  <si>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</si>
  <si>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</si>
  <si>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</si>
  <si>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</si>
  <si>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</si>
  <si>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</si>
  <si>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</si>
  <si>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</si>
  <si>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</si>
  <si>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</si>
  <si>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</si>
  <si>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</si>
  <si>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</si>
  <si>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</si>
  <si>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</si>
  <si>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</si>
  <si>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</si>
  <si>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</si>
  <si>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</si>
  <si>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</si>
  <si>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</si>
  <si>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</si>
  <si>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</si>
  <si>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</si>
  <si>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</si>
  <si>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</si>
  <si>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</si>
  <si>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</si>
  <si>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</si>
  <si>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</si>
  <si>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</si>
  <si>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</si>
  <si>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</si>
  <si>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</si>
  <si>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</si>
  <si>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</si>
  <si>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</si>
  <si>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</si>
  <si>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</si>
  <si>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</si>
  <si>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</si>
  <si>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</si>
  <si>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</si>
  <si>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</si>
  <si>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</si>
  <si>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</si>
  <si>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</si>
  <si>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</si>
  <si>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</si>
  <si>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</si>
  <si>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</si>
  <si>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</si>
  <si>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</si>
  <si>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</si>
  <si>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</si>
  <si>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</si>
  <si>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</si>
  <si>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</si>
  <si>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</si>
  <si>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</si>
  <si>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</si>
  <si>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</si>
  <si>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</si>
  <si>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</si>
  <si>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</si>
  <si>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</si>
  <si>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</si>
  <si>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</si>
  <si>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</si>
  <si>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</si>
  <si>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</si>
  <si>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</si>
  <si>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</si>
  <si>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</si>
  <si>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</si>
  <si>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</si>
  <si>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</si>
  <si>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</si>
  <si>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</si>
  <si>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</si>
  <si>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</si>
  <si>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</si>
  <si>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</si>
  <si>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</si>
  <si>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</si>
  <si>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</si>
  <si>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</si>
  <si>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</si>
  <si>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</si>
  <si>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</si>
  <si>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</si>
  <si>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</si>
  <si>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</si>
  <si>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</si>
  <si>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</si>
  <si>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</si>
  <si>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</si>
  <si>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</si>
  <si>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</si>
  <si>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</si>
  <si>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</si>
  <si>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</si>
  <si>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</si>
  <si>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</si>
  <si>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</si>
  <si>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</si>
  <si>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</si>
  <si>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</si>
  <si>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</si>
  <si>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</si>
  <si>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</si>
  <si>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</si>
  <si>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</si>
  <si>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</si>
  <si>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</si>
  <si>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</si>
  <si>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</si>
  <si>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</si>
  <si>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</si>
  <si>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</si>
  <si>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</si>
  <si>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</si>
  <si>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</si>
  <si>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</si>
  <si>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</si>
  <si>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</si>
  <si>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</si>
  <si>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</si>
  <si>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</si>
  <si>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</si>
  <si>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</si>
  <si>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</si>
  <si>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</si>
  <si>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</si>
  <si>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</si>
  <si>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</si>
  <si>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</si>
  <si>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</si>
  <si>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</si>
  <si>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</si>
  <si>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</si>
  <si>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</si>
  <si>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</si>
  <si>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</si>
  <si>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</si>
  <si>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</si>
  <si>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</si>
  <si>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</si>
  <si>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</si>
  <si>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</si>
  <si>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</si>
  <si>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</si>
  <si>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</si>
  <si>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</si>
  <si>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</si>
  <si>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</si>
  <si>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</si>
  <si>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</si>
  <si>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</si>
  <si>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</si>
  <si>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</si>
  <si>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</si>
  <si>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</si>
  <si>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</si>
  <si>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</si>
  <si>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</si>
  <si>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</si>
  <si>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</si>
  <si>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</si>
  <si>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</si>
  <si>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</si>
  <si>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</si>
  <si>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</si>
  <si>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</si>
  <si>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</si>
  <si>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</si>
  <si>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</si>
  <si>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</si>
  <si>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</si>
  <si>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</si>
  <si>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</si>
  <si>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</si>
  <si>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</si>
  <si>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</si>
  <si>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</si>
  <si>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</si>
  <si>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</si>
  <si>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</si>
  <si>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</si>
  <si>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</si>
  <si>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</si>
  <si>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</si>
  <si>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</si>
  <si>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</si>
  <si>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</si>
  <si>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</si>
  <si>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</si>
  <si>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</si>
  <si>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</si>
  <si>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</si>
  <si>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</si>
  <si>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</si>
  <si>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</si>
  <si>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</si>
  <si>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</si>
  <si>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</si>
  <si>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</si>
  <si>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</si>
  <si>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</si>
  <si>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</si>
  <si>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</si>
  <si>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</si>
  <si>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</si>
  <si>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</si>
  <si>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</si>
  <si>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</si>
  <si>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</si>
  <si>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</si>
  <si>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</si>
  <si>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</si>
  <si>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</si>
  <si>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</si>
  <si>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</si>
  <si>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</si>
  <si>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</si>
  <si>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</si>
  <si>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</si>
  <si>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TT-20251024-00919 / no pcm</t>
  </si>
  <si>
    <t>site down again , team moved need 120 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</si>
  <si>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</si>
  <si>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</si>
  <si>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</si>
  <si>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</si>
  <si>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</si>
  <si>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</si>
  <si>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</si>
  <si>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</si>
  <si>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</si>
  <si>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</si>
  <si>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</si>
  <si>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</si>
  <si>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</si>
  <si>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</si>
  <si>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</si>
  <si>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</si>
  <si>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</si>
  <si>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</si>
  <si>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</si>
  <si>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</si>
  <si>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</si>
  <si>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</si>
  <si>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</si>
  <si>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</si>
  <si>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</si>
  <si>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</si>
  <si>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</si>
  <si>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</si>
  <si>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</si>
  <si>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</si>
  <si>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</si>
  <si>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</si>
  <si>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</si>
  <si>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</si>
  <si>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</si>
  <si>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</si>
  <si>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</si>
  <si>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</si>
  <si>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</si>
  <si>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</si>
  <si>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</si>
  <si>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</si>
  <si>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</si>
  <si>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</si>
  <si>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</si>
  <si>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</si>
  <si>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</si>
  <si>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</si>
  <si>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</si>
  <si>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</si>
  <si>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</si>
  <si>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</si>
  <si>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</si>
  <si>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</si>
  <si>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</si>
  <si>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</si>
  <si>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</si>
  <si>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</si>
  <si>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</si>
  <si>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</si>
  <si>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</si>
  <si>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</si>
  <si>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</si>
  <si>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</si>
  <si>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</si>
  <si>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</si>
  <si>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</si>
  <si>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</si>
  <si>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</si>
  <si>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</si>
  <si>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</si>
  <si>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</si>
  <si>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</si>
  <si>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</si>
  <si>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</si>
  <si>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</si>
  <si>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</si>
  <si>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</si>
  <si>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</si>
  <si>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</si>
  <si>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</si>
  <si>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</si>
  <si>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</si>
  <si>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</si>
  <si>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PCM-20251024-00001156</t>
  </si>
  <si>
    <t>Site Restored by PG "4G Still down"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</si>
  <si>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</si>
  <si>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</si>
  <si>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</si>
  <si>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</si>
  <si>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</si>
  <si>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PCM-20251024-00000927</t>
  </si>
  <si>
    <t>Power available in sceco mter and owner not available he will coming after 9:00 pm /ETA 54 MIN</t>
  </si>
  <si>
    <t>PCM-20251024-00001227</t>
  </si>
  <si>
    <t>access issue as Usf area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</si>
  <si>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</si>
  <si>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</si>
  <si>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</si>
  <si>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</si>
  <si>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</si>
  <si>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</si>
  <si>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</si>
  <si>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</si>
  <si>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PCM-20251024-00001286</t>
  </si>
  <si>
    <t>Team moved ETA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</si>
</sst>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b/>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7">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9" fillId="9" borderId="9" xfId="0" applyFont="1" applyFill="1" applyBorder="1" applyAlignment="1">
      <alignment horizontal="center" vertical="center" wrapText="1"/>
    </xf>
    <xf numFmtId="165" fontId="9" fillId="9" borderId="8" xfId="0" applyNumberFormat="1" applyFont="1" applyFill="1" applyBorder="1" applyAlignment="1">
      <alignment horizontal="center" vertical="center" wrapText="1"/>
    </xf>
    <xf numFmtId="0" fontId="36" fillId="21" borderId="1" xfId="0" applyFont="1" applyFill="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6" totalsRowShown="0" headerRowDxfId="157" dataDxfId="156" headerRowBorderDxfId="154" tableBorderDxfId="155" totalsRowBorderDxfId="153">
  <autoFilter ref="A1:CJ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3" totalsRowShown="0" headerRowDxfId="48" dataDxfId="47" headerRowBorderDxfId="45" tableBorderDxfId="46" totalsRowBorderDxfId="44">
  <autoFilter ref="A1:L23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0" totalsRowShown="0" headerRowDxfId="31" dataDxfId="30" headerRowBorderDxfId="28" tableBorderDxfId="29">
  <autoFilter ref="A1:L48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291.99768368055811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11.502695254632272</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c r="G4" s="138">
        <f ca="1">IFERROR(NOW()-F4,"")</f>
        <v>45954.946109606484</v>
      </c>
      <c r="H4" s="137">
        <v>45954.933576388888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45954.946109606484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45954.946109606484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45954.946109606484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45954.946109606484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45954.946109606484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45954.946109606484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45954.946109606484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45954.946109606484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45954.946109606484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45954.946109606484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45954.946109606484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45954.946109606484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45954.946109606484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45954.946109606484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45954.946109606484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45954.946109606484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45954.946109606484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45954.946109606484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45954.946109606484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45954.946109606484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45954.946109606484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45954.946109606484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45954.946109606484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45954.946109606484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45954.946109606484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45954.946109606484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45954.946109606484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45954.946109606484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45954.946109606484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45954.946109606484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45954.946109606484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45954.946109606484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45954.946109606484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45954.946109606484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45954.946109606484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45954.946109606484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45954.946109606484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45954.946109606484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45954.946109606484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45954.946109606484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45954.946109606484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45954.946109606484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45954.946109606484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45954.946109606484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45954.946109606484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45954.946109606484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45954.946109606484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45954.946109606484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45954.946109606484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45954.946109606484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45954.946109606484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45954.946109606484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45954.946109606484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45954.946109606484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45954.946109606484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45954.946109606484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45954.946109606484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45954.946109606484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45954.946109606484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45954.946109606484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45954.946109606484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45954.946109606484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1DF1FAA7-703D-4454-9161-2CC8DE6B4EA5}"/>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6"/>
  <sheetViews>
    <sheetView workbookViewId="0">
      <selection activeCell="E8" sqref="E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129.94627164352278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10.450334143519285</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4" t="s">
        <v>39088</v>
      </c>
      <c r="B5" s="18" t="str">
        <f>IFERROR(VLOOKUP(D5,DB!A:K,11,0),"")</f>
        <v>R2</v>
      </c>
      <c r="C5" s="18">
        <v>1</v>
      </c>
      <c r="D5" s="18" t="s">
        <v>19120</v>
      </c>
      <c r="E5" s="115" t="s">
        <v>38998</v>
      </c>
      <c r="F5" s="165">
        <v>45954.809039351851</v>
      </c>
      <c r="G5" s="117">
        <f ca="1">IFERROR(NOW()-F5,"-")</f>
        <v>0.13707025463372702</v>
      </c>
      <c r="H5" s="116">
        <v>45954.802754629629</v>
      </c>
      <c r="I5" s="18" t="str">
        <f>IFERROR(VLOOKUP(D5,DB!A:F,6,0),"")</f>
        <v>SCECO</v>
      </c>
      <c r="J5" s="18" t="str">
        <f>IFERROR(VLOOKUP(D5,DB!A:G,7,0),"")</f>
        <v>Good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45954.946109606484</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45954.946109606484</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66"/>
      <c r="E8" s="115"/>
      <c r="F8" s="116"/>
      <c r="G8" s="117">
        <f ca="1">IFERROR(NOW()-F8,"-")</f>
        <v>45954.946109606484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45954.946109606484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45954.946109606484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45954.946109606484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45954.946109606484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45954.946109606484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45954.946109606484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45954.946109606484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45954.946109606484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45954.946109606484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45954.946109606484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45954.946109606484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45954.946109606484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45954.946109606484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45954.946109606484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45954.946109606484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45954.946109606484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45954.946109606484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45954.946109606484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sheetData>
  <dataValidations count="2">
    <dataValidation allowBlank="1" showInputMessage="1" showErrorMessage="1" sqref="E1" xr:uid="{4D935161-CDD3-4592-B877-3FB59C99E142}"/>
    <dataValidation type="list" allowBlank="1" showInputMessage="1" showErrorMessage="1" sqref="E3:E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45954.946109606484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45954.946109606484</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45954.946109606484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45954.946109606484</v>
      </c>
      <c r="H5" s="22"/>
      <c r="I5" s="19" t="s">
        <v>39090</v>
      </c>
      <c r="J5" s="18" t="str">
        <f>IFERROR(VLOOKUP(D5,DB!A:G,7,0),"")</f>
        <v/>
      </c>
      <c r="K5" s="46"/>
      <c r="L5" s="23" t="str">
        <f>IFERROR(VLOOKUP(D5,DB!A:I,9,0),"")</f>
        <v/>
      </c>
    </row>
    <row r="6" spans="1:13" ht="15" customHeight="1">
      <c r="A6" s="19"/>
      <c r="B6" s="63" t="str">
        <f>IFERROR(VLOOKUP(D6,DB!A:K,11,0),"")</f>
        <v/>
      </c>
      <c r="C6" s="18"/>
      <c r="D6" s="18"/>
      <c r="E6" s="18"/>
      <c r="F6" s="20"/>
      <c r="G6" s="21">
        <f t="shared" ca="1" si="0"/>
        <v>45954.946109606484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45954.946109606484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45954.946109606484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45954.946109606484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45954.946109606484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45954.946109606484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45954.946109606484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45954.946109606484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45954.946109606484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45954.946109606484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45954.946109606484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45954.946109606484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45954.946109606484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45954.946109606484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45954.946109606484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45954.946109606484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45954.946109606484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45954.946109606484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45954.946109606484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45954.946109606484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45954.946109606484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45954.946109606484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45954.946109606484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45954.946109606484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45954.946109606484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45954.946109606484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45954.946109606484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45954.946109606484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45954.946109606484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45954.946109606484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45954.946109606484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45954.946109606484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45954.946109606484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45954.946109606484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45954.946109606484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45954.946109606484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45954.946109606484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45954.946109606484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45954.946109606484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45954.946109606484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45954.946109606484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45954.946109606484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45954.946109606484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45954.946109606484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45954.946109606484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45954.946109606484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45954.946109606484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45954.946109606484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45954.946109606484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45954.946109606484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45954.946109606484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45954.946109606484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45954.946109606484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45954.946109606484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45954.946109606484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45954.946109606484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45954.946109606484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45954.946109606484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45954.946109606484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45954.946109606484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45954.946109606484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45954.946109606484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45954.946109606484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45954.946109606484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45954.946109606484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45954.946109606484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45954.946109606484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45954.946109606484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45954.946109606484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45954.946109606484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45954.946109606484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45954.946109606484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45954.946109606484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45954.946109606484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45954.946109606484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45954.946109606484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45954.946109606484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45954.946109606484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45954.946109606484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45954.946109606484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45954.946109606484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45954.946109606484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45954.946109606484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45954.946109606484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45954.946109606484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45954.946109606484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45954.946109606484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45954.946109606484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45954.946109606484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45954.946109606484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45954.946109606484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45954.946109606484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45954.946109606484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45954.946109606484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45954.946109606484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45954.946109606484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45954.946109606484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45954.946109606484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45954.946109606484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45954.946109606484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45954.946109606484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45954.946109606484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45954.946109606484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45954.946109606484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45954.946109606484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45954.946109606484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45954.946109606484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45954.946109606484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45954.946109606484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45954.946109606484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45954.946109606484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45954.946109606484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45954.946109606484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45954.946109606484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45954.946109606484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45954.946109606484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45954.946109606484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45954.946109606484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45954.946109606484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45954.946109606484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45954.946109606484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45954.946109606484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45954.946109606484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45954.946109606484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45954.946109606484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45954.946109606484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45954.946109606484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45954.946109606484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45954.946109606484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45954.946109606484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45954.946109606484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45954.946109606484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45954.946109606484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45954.946109606484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45954.946109606484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45954.946109606484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45954.946109606484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45954.946109606484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45954.946109606484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45954.946109606484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45954.946109606484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45954.946109606484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45954.946109606484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45954.946109606484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45954.946109606484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45954.946109606484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45954.946109606484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45954.946109606484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45954.946109606484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45954.946109606484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45954.946109606484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45954.946109606484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45954.946109606484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45954.946109606484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45954.946109606484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45954.946109606484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45954.946109606484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45954.946109606484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45954.946109606484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45954.946109606484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45954.946109606484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45954.946109606484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45954.946109606484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45954.946109606484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45954.946109606484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45954.946109606484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45954.946109606484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45954.946109606484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45954.946109606484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45954.946109606484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45954.946109606484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45954.946109606484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45954.946109606484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45954.946109606484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45954.946109606484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45954.946109606484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45954.946109606484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45954.946109606484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45954.946109606484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45954.946109606484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45954.946109606484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45954.946109606484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45954.946109606484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45954.946109606484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45954.946109606484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45954.946109606484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45954.946109606484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45954.946109606484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45954.946109606484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45954.946109606484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45954.946109606484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45954.946109606484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45954.946109606484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45954.946109606484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45954.946109606484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45954.946109606484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45954.946109606484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45954.946109606484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45954.946109606484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45954.946109606484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45954.946109606484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45954.946109606484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45954.946109606484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45954.946109606484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45954.946109606484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45954.946109606484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45954.946109606484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45954.946109606484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45954.946109606484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45954.946109606484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45954.946109606484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45954.946109606484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45954.946109606484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45954.946109606484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45954.946109606484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45954.946109606484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45954.946109606484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45954.946109606484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45954.946109606484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45954.946109606484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45954.946109606484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45954.946109606484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45954.946109606484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45954.946109606484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45954.946109606484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45954.946109606484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45954.946109606484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45954.946109606484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45954.946109606484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45954.946109606484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45954.946109606484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45954.946109606484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45954.946109606484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45954.946109606484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45954.946109606484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45954.946109606484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45954.946109606484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45954.946109606484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45954.946109606484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45954.946109606484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45954.946109606484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45954.946109606484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45954.946109606484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45954.946109606484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45954.946109606484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45954.946109606484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45954.946109606484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45954.946109606484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45954.946109606484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45954.946109606484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45954.946109606484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45954.946109606484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45954.946109606484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45954.946109606484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45954.946109606484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45954.946109606484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45954.946109606484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45954.946109606484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45954.946109606484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45954.946109606484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45954.946109606484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45954.946109606484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45954.946109606484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45954.946109606484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45954.946109606484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45954.946109606484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45954.946109606484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45954.946109606484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45954.946109606484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45954.946109606484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45954.946109606484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45954.946109606484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45954.946109606484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45954.946109606484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45954.946109606484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45954.946109606484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45954.946109606484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45954.946109606484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45954.946109606484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45954.946109606484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45954.946109606484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45954.946109606484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45954.946109606484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45954.946109606484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45954.946109606484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45954.946109606484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45954.946109606484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45954.946109606484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45954.946109606484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45954.946109606484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45954.946109606484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45954.946109606484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45954.946109606484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45954.946109606484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45954.946109606484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45954.946109606484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45954.946109606484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45954.946109606484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45954.946109606484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45954.946109606484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45954.946109606484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45954.946109606484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45954.946109606484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45954.946109606484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45954.946109606484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45954.946109606484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45954.946109606484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45954.946109606484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45954.946109606484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45954.946109606484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45954.946109606484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45954.946109606484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45954.946109606484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45954.946109606484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45954.946109606484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45954.946109606484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45954.946109606484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45954.946109606484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45954.946109606484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45954.946109606484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45954.946109606484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45954.946109606484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45954.946109606484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45954.946109606484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45954.946109606484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45954.946109606484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45954.946109606484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45954.946109606484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45954.946109606484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45954.946109606484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45954.946109606484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45954.946109606484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45954.946109606484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45954.946109606484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45954.946109606484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45954.946109606484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45954.946109606484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45954.946109606484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45954.946109606484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45954.946109606484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45954.946109606484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45954.946109606484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45954.946109606484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45954.946109606484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45954.946109606484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45954.946109606484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45954.946109606484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45954.946109606484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45954.946109606484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45954.946109606484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45954.946109606484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45954.946109606484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45954.946109606484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45954.946109606484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45954.946109606484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45954.946109606484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45954.946109606484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45954.946109606484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45954.946109606484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45954.946109606484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45954.946109606484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45954.946109606484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45954.946109606484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45954.946109606484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45954.946109606484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45954.946109606484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45954.946109606484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45954.946109606484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45954.946109606484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45954.946109606484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45954.946109606484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45954.946109606484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45954.946109606484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45954.946109606484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45954.946109606484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45954.946109606484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45954.946109606484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45954.946109606484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45954.946109606484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45954.946109606484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45954.946109606484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45954.946109606484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45954.946109606484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45954.946109606484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45954.946109606484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45954.946109606484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45954.946109606484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45954.946109606484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45954.946109606484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45954.946109606484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45954.946109606484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45954.946109606484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45954.946109606484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45954.946109606484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45954.946109606484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45954.946109606484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45954.946109606484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45954.946109606484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45954.946109606484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45954.946109606484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45954.946109606484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45954.946109606484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45954.946109606484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45954.946109606484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45954.946109606484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45954.946109606484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45954.946109606484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45954.946109606484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45954.946109606484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45954.946109606484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45954.946109606484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45954.946109606484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45954.946109606484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45954.946109606484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45954.946109606484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45954.946109606484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45954.946109606484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45954.946109606484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45954.946109606484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45954.946109606484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45954.946109606484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45954.946109606484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45954.946109606484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45954.946109606484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45954.946109606484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45954.946109606484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45954.946109606484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45954.946109606484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45954.946109606484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45954.946109606484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45954.946109606484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45954.946109606484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45954.946109606484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45954.946109606484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45954.946109606484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45954.946109606484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45954.946109606484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45954.946109606484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45954.946109606484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45954.946109606484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45954.946109606484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45954.946109606484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45954.946109606484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45954.946109606484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45954.946109606484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45954.946109606484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45954.946109606484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45954.946109606484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45954.946109606484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45954.946109606484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45954.946109606484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45954.946109606484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45954.946109606484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45954.946109606484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45954.946109606484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45954.946109606484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45954.946109606484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45954.946109606484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45954.946109606484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45954.946109606484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45954.946109606484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45954.946109606484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45954.946109606484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45954.946109606484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45954.946109606484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45954.946109606484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45954.946109606484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45954.946109606484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45954.946109606484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45954.946109606484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45954.946109606484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45954.946109606484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45954.946109606484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45954.946109606484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45954.946109606484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45954.946109606484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45954.946109606484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45954.946109606484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45954.946109606484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45954.946109606484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45954.946109606484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45954.946109606484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45954.946109606484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45954.946109606484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45954.946109606484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45954.946109606484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45954.946109606484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45954.946109606484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45954.946109606484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45954.946109606484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45954.946109606484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45954.946109606484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45954.946109606484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45954.946109606484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45954.946109606484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45954.946109606484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45954.946109606484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45954.946109606484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45954.946109606484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45954.946109606484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45954.946109606484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45954.946109606484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45954.946109606484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45954.946109606484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45954.946109606484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45954.946109606484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45954.946109606484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45954.946109606484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45954.946109606484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45954.946109606484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45954.946109606484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45954.946109606484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45954.946109606484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45954.946109606484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45954.946109606484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45954.946109606484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45954.946109606484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45954.946109606484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45954.946109606484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45954.946109606484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45954.946109606484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45954.946109606484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45954.946109606484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45954.946109606484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45954.946109606484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45954.946109606484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45954.946109606484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45954.946109606484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45954.946109606484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45954.946109606484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45954.946109606484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45954.946109606484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45954.946109606484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45954.946109606484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45954.946109606484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45954.946109606484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45954.946109606484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45954.946109606484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45954.946109606484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45954.946109606484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45954.946109606484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45954.946109606484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45954.946109606484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45954.946109606484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45954.946109606484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45954.946109606484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45954.946109606484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45954.946109606484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45954.946109606484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45954.946109606484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45954.946109606484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45954.946109606484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45954.946109606484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45954.946109606484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45954.946109606484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45954.946109606484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45954.946109606484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45954.946109606484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45954.946109606484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45954.946109606484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45954.946109606484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45954.946109606484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45954.946109606484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45954.946109606484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45954.946109606484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45954.946109606484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45954.946109606484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45954.946109606484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45954.946109606484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45954.946109606484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45954.946109606484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45954.946109606484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45954.946109606484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45954.946109606484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45954.946109606484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45954.946109606484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45954.946109606484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45954.946109606484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45954.946109606484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45954.946109606484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45954.946109606484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45954.946109606484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45954.946109606484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45954.946109606484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45954.946109606484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45954.946109606484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45954.946109606484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45954.946109606484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45954.946109606484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45954.946109606484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45954.946109606484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45954.946109606484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45954.946109606484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45954.946109606484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45954.946109606484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45954.946109606484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45954.946109606484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45954.946109606484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45954.946109606484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45954.946109606484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45954.946109606484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45954.946109606484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45954.946109606484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45954.946109606484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45954.946109606484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45954.946109606484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45954.946109606484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45954.946109606484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45954.946109606484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45954.946109606484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45954.946109606484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45954.946109606484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45954.946109606484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45954.946109606484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45954.946109606484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45954.946109606484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45954.946109606484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45954.946109606484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45954.946109606484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45954.946109606484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45954.946109606484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45954.946109606484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45954.946109606484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45954.946109606484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45954.946109606484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45954.946109606484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45954.946109606484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45954.946109606484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45954.946109606484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45954.946109606484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45954.946109606484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45954.946109606484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45954.946109606484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45954.946109606484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45954.946109606484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45954.946109606484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45954.946109606484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45954.946109606484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45954.946109606484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45954.946109606484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45954.946109606484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45954.946109606484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45954.946109606484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45954.946109606484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45954.946109606484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45954.946109606484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45954.946109606484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45954.946109606484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45954.946109606484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45954.946109606484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45954.946109606484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45954.946109606484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45954.946109606484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45954.946109606484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45954.946109606484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45954.946109606484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45954.946109606484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45954.946109606484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45954.946109606484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45954.946109606484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45954.946109606484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45954.946109606484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45954.946109606484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45954.946109606484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45954.946109606484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45954.946109606484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45954.946109606484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45954.946109606484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45954.946109606484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45954.946109606484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45954.946109606484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45954.946109606484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45954.946109606484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45954.946109606484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45954.946109606484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45954.946109606484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45954.946109606484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45954.946109606484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45954.946109606484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45954.946109606484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45954.946109606484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45954.946109606484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45954.946109606484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45954.946109606484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45954.946109606484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45954.946109606484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45954.946109606484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45954.946109606484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45954.946109606484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45954.946109606484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45954.946109606484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45954.946109606484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45954.946109606484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45954.946109606484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45954.946109606484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45954.946109606484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45954.946109606484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45954.946109606484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45954.946109606484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45954.946109606484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45954.946109606484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45954.946109606484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45954.946109606484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45954.946109606484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45954.946109606484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45954.946109606484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45954.946109606484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45954.946109606484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45954.946109606484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45954.946109606484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45954.946109606484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45954.946109606484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45954.946109606484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45954.946109606484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45954.946109606484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45954.946109606484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45954.946109606484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45954.946109606484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45954.946109606484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45954.946109606484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45954.946109606484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45954.946109606484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45954.946109606484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45954.946109606484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45954.946109606484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45954.946109606484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45954.946109606484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45954.946109606484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45954.946109606484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45954.946109606484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45954.946109606484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45954.946109606484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45954.946109606484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45954.946109606484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45954.946109606484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45954.946109606484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45954.946109606484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45954.946109606484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45954.946109606484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45954.946109606484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45954.946109606484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45954.946109606484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45954.946109606484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45954.946109606484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45954.946109606484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45954.946109606484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45954.946109606484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45954.946109606484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45954.946109606484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45954.946109606484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45954.946109606484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45954.946109606484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45954.946109606484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45954.946109606484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45954.946109606484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45954.946109606484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45954.946109606484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45954.946109606484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45954.946109606484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45954.946109606484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45954.946109606484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45954.946109606484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45954.946109606484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45954.946109606484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45954.946109606484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45954.946109606484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45954.946109606484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45954.946109606484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45954.946109606484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45954.946109606484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45954.946109606484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45954.946109606484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45954.946109606484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45954.946109606484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45954.946109606484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45954.946109606484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45954.946109606484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45954.946109606484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45954.946109606484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45954.946109606484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45954.946109606484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45954.946109606484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45954.946109606484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45954.946109606484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45954.946109606484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45954.946109606484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45954.946109606484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45954.946109606484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45954.946109606484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45954.946109606484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45954.946109606484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45954.946109606484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45954.946109606484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45954.946109606484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45954.946109606484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45954.946109606484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45954.946109606484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45954.946109606484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45954.946109606484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45954.946109606484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45954.946109606484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45954.946109606484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45954.946109606484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45954.946109606484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45954.946109606484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45954.946109606484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45954.946109606484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45954.946109606484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45954.946109606484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45954.946109606484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45954.946109606484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45954.946109606484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45954.946109606484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45954.946109606484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45954.946109606484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45954.946109606484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45954.946109606484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45954.946109606484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45954.946109606484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45954.946109606484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45954.946109606484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45954.946109606484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45954.946109606484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45954.946109606484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45954.946109606484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45954.946109606484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45954.946109606484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45954.946109606484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45954.946109606484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45954.946109606484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45954.946109606484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45954.946109606484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45954.946109606484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45954.946109606484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45954.946109606484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45954.946109606484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45954.946109606484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45954.946109606484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45954.946109606484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45954.946109606484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45954.946109606484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45954.946109606484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45954.946109606484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45954.946109606484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45954.946109606484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45954.946109606484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45954.946109606484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45954.946109606484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45954.946109606484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45954.946109606484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45954.946109606484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45954.946109606484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45954.946109606484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45954.946109606484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45954.946109606484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45954.946109606484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45954.946109606484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45954.946109606484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45954.946109606484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45954.946109606484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45954.946109606484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45954.946109606484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45954.946109606484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45954.946109606484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45954.946109606484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45954.946109606484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45954.946109606484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45954.946109606484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45954.946109606484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45954.946109606484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45954.946109606484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45954.946109606484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45954.946109606484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45954.946109606484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45954.946109606484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45954.946109606484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45954.946109606484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45954.946109606484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45954.946109606484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45954.946109606484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45954.946109606484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45954.946109606484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45954.946109606484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45954.946109606484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45954.946109606484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45954.946109606484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45954.946109606484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45954.946109606484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45954.946109606484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45954.946109606484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45954.946109606484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45954.946109606484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45954.946109606484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45954.946109606484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45954.946109606484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45954.946109606484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45954.946109606484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45954.946109606484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45954.946109606484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45954.946109606484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45954.946109606484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45954.946109606484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45954.946109606484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45954.946109606484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45954.946109606484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45954.946109606484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45954.946109606484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45954.946109606484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45954.946109606484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45954.946109606484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45954.946109606484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45954.946109606484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45954.946109606484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45954.946109606484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45954.946109606484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45954.946109606484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45954.946109606484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45954.946109606484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45954.946109606484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45954.946109606484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45954.946109606484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45954.946109606484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45954.946109606484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45954.946109606484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45954.946109606484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45954.946109606484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45954.946109606484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45954.946109606484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45954.946109606484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45954.946109606484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45954.946109606484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45954.946109606484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45954.946109606484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45954.946109606484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45954.946109606484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45954.946109606484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45954.946109606484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45954.946109606484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45954.946109606484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45954.946109606484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45954.946109606484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45954.946109606484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45954.946109606484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45954.946109606484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45954.946109606484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45954.946109606484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45954.946109606484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45954.946109606484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45954.946109606484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45954.946109606484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45954.946109606484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45954.946109606484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45954.946109606484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45954.946109606484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45954.946109606484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45954.946109606484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45954.946109606484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45954.946109606484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45954.946109606484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45954.946109606484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45954.946109606484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45954.946109606484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45954.946109606484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45954.946109606484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45954.946109606484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45954.946109606484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45954.946109606484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45954.946109606484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45954.946109606484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45954.946109606484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45954.946109606484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45954.946109606484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45954.946109606484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45954.946109606484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45954.946109606484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45954.946109606484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45954.946109606484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45954.946109606484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45954.946109606484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45954.946109606484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45954.946109606484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45954.946109606484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45954.946109606484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45954.946109606484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45954.946109606484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45954.946109606484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45954.946109606484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45954.946109606484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45954.946109606484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45954.946109606484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45954.946109606484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45954.946109606484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45954.946109606484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45954.946109606484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45954.946109606484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45954.946109606484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45954.946109606484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45954.946109606484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45954.946109606484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45954.946109606484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45954.946109606484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45954.946109606484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45954.946109606484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45954.946109606484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45954.946109606484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45954.946109606484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45954.946109606484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45954.946109606484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45954.946109606484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45954.946109606484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45954.946109606484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45954.946109606484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45954.946109606484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45954.946109606484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45954.946109606484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45954.946109606484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45954.946109606484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45954.946109606484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45954.946109606484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45954.946109606484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45954.946109606484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45954.946109606484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45954.946109606484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45954.946109606484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45954.946109606484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45954.946109606484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45954.946109606484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45954.946109606484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45954.946109606484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45954.946109606484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45954.946109606484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45954.946109606484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45954.946109606484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45954.946109606484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45954.946109606484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45954.946109606484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45954.946109606484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45954.946109606484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45954.946109606484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45954.946109606484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45954.946109606484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45954.946109606484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45954.946109606484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45954.946109606484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45954.946109606484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45954.946109606484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45954.946109606484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45954.946109606484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45954.946109606484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45954.946109606484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45954.946109606484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45954.946109606484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45954.946109606484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45954.946109606484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45954.946109606484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45954.946109606484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45954.946109606484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45954.946109606484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45954.946109606484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45954.946109606484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45954.946109606484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45954.946109606484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45954.946109606484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45954.946109606484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45954.946109606484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45954.946109606484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45954.946109606484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45954.946109606484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45954.946109606484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45954.946109606484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45954.946109606484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45954.946109606484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45954.946109606484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45954.946109606484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45954.946109606484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45954.946109606484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45954.946109606484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45954.946109606484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45954.946109606484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45954.946109606484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45954.946109606484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45954.946109606484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45954.946109606484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45954.946109606484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45954.946109606484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45954.946109606484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45954.946109606484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45954.946109606484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45954.946109606484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45954.946109606484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45954.946109606484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45954.946109606484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45954.946109606484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45954.946109606484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45954.946109606484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45954.946109606484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45954.946109606484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45954.946109606484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45954.946109606484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45954.946109606484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45954.946109606484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45954.946109606484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45954.946109606484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45954.946109606484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45954.946109606484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45954.946109606484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45954.946109606484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45954.946109606484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45954.946109606484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45954.946109606484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45954.946109606484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45954.946109606484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45954.946109606484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45954.946109606484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45954.946109606484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45954.946109606484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45954.946109606484</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251.46539201388805</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1.311387384259433</v>
      </c>
      <c r="H3" s="124">
        <v>45953.546631944446</v>
      </c>
      <c r="I3" s="120" t="str">
        <f>IFERROR(VLOOKUP(D3,DB!A:F,6,0),"")</f>
        <v>SCECO</v>
      </c>
      <c r="J3" s="120" t="str">
        <f>IFERROR(VLOOKUP(D3,DB!A:G,7,0),"")</f>
        <v>Dead</v>
      </c>
      <c r="K3" s="126" t="s">
        <v>39094</v>
      </c>
      <c r="L3" s="122" t="str">
        <f>IFERROR(VLOOKUP(D3,DB!A:I,9,0),"")</f>
        <v>Latis</v>
      </c>
    </row>
    <row r="4" spans="1:16" ht="20.25" customHeight="1">
      <c r="A4" s="120" t="s">
        <v>39095</v>
      </c>
      <c r="B4" s="120" t="str">
        <f>IFERROR(VLOOKUP(D4,DB!A:K,11,0),"")</f>
        <v>R4</v>
      </c>
      <c r="C4" s="121">
        <v>1</v>
      </c>
      <c r="D4" s="122" t="s">
        <v>37641</v>
      </c>
      <c r="E4" s="99" t="s">
        <v>38998</v>
      </c>
      <c r="F4" s="124">
        <v>45954.6559375</v>
      </c>
      <c r="G4" s="125">
        <f ca="1">IFERROR(NOW()-F4,"")</f>
        <v>0.29017210648453329</v>
      </c>
      <c r="H4" s="124">
        <v>45954.623298611114</v>
      </c>
      <c r="I4" s="120" t="str">
        <f>IFERROR(VLOOKUP(D4,DB!A:F,6,0),"")</f>
        <v>SCECO</v>
      </c>
      <c r="J4" s="120" t="str">
        <f>IFERROR(VLOOKUP(D4,DB!A:G,7,0),"")</f>
        <v>Dead</v>
      </c>
      <c r="K4" s="126" t="s">
        <v>39096</v>
      </c>
      <c r="L4" s="122" t="str">
        <f>IFERROR(VLOOKUP(D4,DB!A:I,9,0),"")</f>
        <v>Latis</v>
      </c>
    </row>
    <row r="5" spans="1:16" ht="15" customHeight="1">
      <c r="A5" s="120" t="s">
        <v>39097</v>
      </c>
      <c r="B5" s="120" t="str">
        <f>IFERROR(VLOOKUP(D5,DB!A:K,11,0),"")</f>
        <v>R4</v>
      </c>
      <c r="C5" s="121">
        <v>1</v>
      </c>
      <c r="D5" s="122" t="s">
        <v>36278</v>
      </c>
      <c r="E5" s="99" t="s">
        <v>38998</v>
      </c>
      <c r="F5" s="124">
        <v>45954.863888888889</v>
      </c>
      <c r="G5" s="125">
        <f ca="1">IFERROR(NOW()-F5,"")</f>
        <v>8.2220717595191672E-2</v>
      </c>
      <c r="H5" s="124">
        <v>45954.858275462961</v>
      </c>
      <c r="I5" s="120" t="str">
        <f>IFERROR(VLOOKUP(D5,DB!A:F,6,0),"")</f>
        <v>Generator-SG</v>
      </c>
      <c r="J5" s="120" t="str">
        <f>IFERROR(VLOOKUP(D5,DB!A:G,7,0),"")</f>
        <v>Dead</v>
      </c>
      <c r="K5" s="126" t="s">
        <v>39098</v>
      </c>
      <c r="L5" s="122" t="str">
        <f>IFERROR(VLOOKUP(D5,DB!A:I,9,0),"")</f>
        <v>Latis</v>
      </c>
    </row>
    <row r="6" spans="1:16" ht="15" customHeight="1">
      <c r="A6" s="120"/>
      <c r="B6" s="120" t="str">
        <f>IFERROR(VLOOKUP(D6,DB!A:K,11,0),"")</f>
        <v/>
      </c>
      <c r="C6" s="121"/>
      <c r="D6" s="122"/>
      <c r="E6" s="99"/>
      <c r="F6" s="124"/>
      <c r="G6" s="125">
        <f ca="1">IFERROR(NOW()-F6,"")</f>
        <v>45954.946109606484</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45954.946109606484</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45954.946109606484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45954.946109606484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45954.946109606484</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45954.946109606484</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45954.946109606484</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45954.946109606484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45954.946109606484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45954.946109606484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99"/>
      <c r="F16" s="124"/>
      <c r="G16" s="125">
        <f ca="1">IFERROR(NOW()-F16,"")</f>
        <v>45954.946109606484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45954.946109606484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62"/>
      <c r="E18" s="99"/>
      <c r="F18" s="124"/>
      <c r="G18" s="125">
        <f ca="1">IFERROR(NOW()-F18,"")</f>
        <v>45954.946109606484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45954.946109606484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99"/>
      <c r="F20" s="124"/>
      <c r="G20" s="125">
        <f ca="1">IFERROR(NOW()-F20,"")</f>
        <v>45954.946109606484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63"/>
      <c r="E21" s="99"/>
      <c r="F21" s="124"/>
      <c r="G21" s="125">
        <f ca="1">IFERROR(NOW()-F21,"")</f>
        <v>45954.946109606484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45954.946109606484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99"/>
      <c r="F23" s="124"/>
      <c r="G23" s="125">
        <f ca="1">IFERROR(NOW()-F23,"")</f>
        <v>45954.946109606484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45954.946109606484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45954.946109606484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45954.946109606484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45954.946109606484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45954.946109606484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45954.946109606484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45954.946109606484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45954.946109606484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45954.946109606484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45954.946109606484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45954.946109606484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45954.946109606484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45954.946109606484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45954.946109606484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45954.946109606484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45954.946109606484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45954.946109606484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45954.946109606484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45954.946109606484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45954.946109606484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45954.946109606484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45954.946109606484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45954.946109606484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45954.946109606484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45954.946109606484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45954.946109606484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45954.946109606484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45954.946109606484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45954.946109606484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45954.946109606484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45954.946109606484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45954.946109606484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45954.946109606484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45954.946109606484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45954.946109606484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45954.946109606484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45954.946109606484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45954.946109606484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45954.946109606484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45954.946109606484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45954.946109606484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45954.946109606484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45954.946109606484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45954.946109606484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45954.946109606484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45954.946109606484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45954.946109606484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45954.946109606484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45954.946109606484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45954.946109606484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45954.946109606484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45954.946109606484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45954.946109606484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45954.946109606484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45954.946109606484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45954.946109606484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45954.946109606484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45954.946109606484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45954.946109606484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45954.946109606484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45954.946109606484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45954.946109606484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45954.946109606484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45954.946109606484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45954.946109606484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45954.946109606484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45954.946109606484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45954.946109606484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45954.946109606484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45954.946109606484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45954.946109606484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45954.946109606484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45954.946109606484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45954.946109606484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45954.946109606484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45954.946109606484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45954.946109606484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45954.946109606484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45954.946109606484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45954.946109606484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45954.946109606484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45954.946109606484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45954.946109606484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45954.946109606484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45954.946109606484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45954.946109606484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45954.946109606484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45954.946109606484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45954.946109606484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45954.946109606484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45954.946109606484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45954.946109606484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45954.946109606484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45954.946109606484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45954.946109606484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45954.946109606484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45954.946109606484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45954.946109606484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45954.946109606484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45954.946109606484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45954.946109606484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45954.946109606484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45954.946109606484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45954.946109606484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45954.946109606484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45954.946109606484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45954.946109606484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45954.946109606484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45954.946109606484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45954.946109606484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45954.946109606484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45954.946109606484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45954.946109606484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45954.946109606484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45954.946109606484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45954.946109606484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45954.946109606484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45954.946109606484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45954.946109606484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45954.946109606484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45954.946109606484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45954.946109606484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45954.946109606484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45954.946109606484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45954.946109606484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45954.946109606484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45954.946109606484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45954.946109606484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45954.946109606484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45954.946109606484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45954.946109606484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45954.946109606484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45954.946109606484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45954.946109606484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45954.946109606484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45954.946109606484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45954.946109606484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45954.946109606484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45954.946109606484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45954.946109606484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45954.946109606484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45954.946109606484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45954.946109606484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45954.946109606484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45954.946109606484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45954.946109606484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45954.946109606484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45954.946109606484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45954.946109606484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45954.946109606484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45954.946109606484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45954.946109606484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45954.946109606484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45954.946109606484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45954.946109606484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45954.946109606484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45954.946109606484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45954.946109606484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45954.946109606484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45954.946109606484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45954.946109606484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45954.946109606484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45954.946109606484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45954.946109606484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45954.946109606484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45954.946109606484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45954.946109606484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45954.946109606484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45954.946109606484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45954.946109606484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45954.946109606484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45954.946109606484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45954.946109606484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45954.946109606484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45954.946109606484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45954.946109606484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45954.946109606484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45954.946109606484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45954.946109606484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45954.946109606484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45954.946109606484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45954.946109606484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45954.946109606484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45954.946109606484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45954.946109606484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45954.946109606484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45954.946109606484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45954.946109606484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45954.946109606484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45954.946109606484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45954.946109606484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45954.946109606484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45954.946109606484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45954.946109606484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45954.946109606484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45954.946109606484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45954.946109606484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45954.946109606484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45954.946109606484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45954.946109606484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45954.946109606484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45954.946109606484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45954.946109606484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45954.946109606484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45954.946109606484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45954.946109606484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45954.946109606484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45954.946109606484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45954.946109606484</v>
      </c>
      <c r="H232" s="124"/>
      <c r="I232" s="120" t="str">
        <f>IFERROR(VLOOKUP(D232,DB!A:F,6,0),"")</f>
        <v/>
      </c>
      <c r="J232" s="120" t="str">
        <f>IFERROR(VLOOKUP(D232,DB!A:G,7,0),"")</f>
        <v/>
      </c>
      <c r="K232" s="126"/>
      <c r="L232" s="122" t="str">
        <f>IFERROR(VLOOKUP(D232,DB!A:I,9,0),"")</f>
        <v/>
      </c>
    </row>
    <row r="233" spans="1:12" ht="15" customHeight="1">
      <c r="A233" s="127"/>
      <c r="B233" s="127" t="str">
        <f>IFERROR(VLOOKUP(D233,DB!A:K,11,0),"")</f>
        <v/>
      </c>
      <c r="C233" s="128"/>
      <c r="D233" s="129"/>
      <c r="E233" s="130"/>
      <c r="F233" s="131"/>
      <c r="G233" s="132">
        <f ca="1">IFERROR(NOW()-F233,"")</f>
        <v>45954.946109606484</v>
      </c>
      <c r="H233" s="131"/>
      <c r="I233" s="127" t="str">
        <f>IFERROR(VLOOKUP(D233,DB!A:F,6,0),"")</f>
        <v/>
      </c>
      <c r="J233" s="127" t="str">
        <f>IFERROR(VLOOKUP(D233,DB!A:G,7,0),"")</f>
        <v/>
      </c>
      <c r="K233" s="133"/>
      <c r="L233" s="129" t="str">
        <f>IFERROR(VLOOKUP(D233,DB!A:I,9,0),"")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63.114049421295931</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39081</v>
      </c>
      <c r="F3" s="38">
        <v>45926.188877314817</v>
      </c>
      <c r="G3" s="145">
        <f t="shared" ref="G3" ca="1" si="0">IFERROR(NOW()-F3,"")</f>
        <v>28.757232291667606</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39081</v>
      </c>
      <c r="F4" s="154">
        <v>45948.661111111112</v>
      </c>
      <c r="G4" s="155">
        <f ca="1">IFERROR(NOW()-F4,"")</f>
        <v>6.2849984953718376</v>
      </c>
      <c r="H4" s="154">
        <v>45948.661111111112</v>
      </c>
      <c r="I4" s="153" t="str">
        <f>IFERROR(VLOOKUP(D4,DB!A:F,6,0),"")</f>
        <v>SCECO</v>
      </c>
      <c r="J4" s="153" t="str">
        <f>IFERROR(VLOOKUP(D4,DB!A:G,7,0),"")</f>
        <v>Dead</v>
      </c>
      <c r="K4" s="153" t="s">
        <v>39104</v>
      </c>
      <c r="L4" s="153" t="str">
        <f>IFERROR(VLOOKUP(D4,DB!A:I,9,0),"")</f>
        <v>Latis</v>
      </c>
    </row>
    <row r="5" spans="1:13" ht="30.75">
      <c r="A5" s="153" t="s">
        <v>39105</v>
      </c>
      <c r="B5" s="153" t="str">
        <f>IFERROR(VLOOKUP(D5,DB!A:K,11,0),"")</f>
        <v>R5</v>
      </c>
      <c r="C5" s="153">
        <v>1</v>
      </c>
      <c r="D5" s="153" t="s">
        <v>35526</v>
      </c>
      <c r="E5" s="153" t="s">
        <v>38998</v>
      </c>
      <c r="F5" s="154">
        <v>45954.449641203704</v>
      </c>
      <c r="G5" s="155">
        <f ca="1">IFERROR(NOW()-F5,"")</f>
        <v>0.49646840278001036</v>
      </c>
      <c r="H5" s="154">
        <v>45954.369560185187</v>
      </c>
      <c r="I5" s="153" t="str">
        <f>IFERROR(VLOOKUP(D5,DB!A:F,6,0),"")</f>
        <v>SCECO</v>
      </c>
      <c r="J5" s="153" t="str">
        <f>IFERROR(VLOOKUP(D5,DB!A:G,7,0),"")</f>
        <v>Good</v>
      </c>
      <c r="K5" s="153" t="s">
        <v>39106</v>
      </c>
      <c r="L5" s="153" t="str">
        <f>IFERROR(VLOOKUP(D5,DB!A:I,9,0),"")</f>
        <v>Latis</v>
      </c>
    </row>
    <row r="6" spans="1:13" ht="15">
      <c r="A6" s="153" t="s">
        <v>39107</v>
      </c>
      <c r="B6" s="153" t="str">
        <f>IFERROR(VLOOKUP(D6,DB!A:K,11,0),"")</f>
        <v>R5</v>
      </c>
      <c r="C6" s="153">
        <v>1</v>
      </c>
      <c r="D6" s="153" t="s">
        <v>38402</v>
      </c>
      <c r="E6" s="153" t="s">
        <v>38998</v>
      </c>
      <c r="F6" s="154">
        <v>45954.920011574075</v>
      </c>
      <c r="G6" s="155">
        <f ca="1">IFERROR(NOW()-F6,"")</f>
        <v>2.6098032409208827E-2</v>
      </c>
      <c r="H6" s="154">
        <v>45954.914027777777</v>
      </c>
      <c r="I6" s="153" t="str">
        <f>IFERROR(VLOOKUP(D6,DB!A:F,6,0),"")</f>
        <v>Generator-SG</v>
      </c>
      <c r="J6" s="153" t="str">
        <f>IFERROR(VLOOKUP(D6,DB!A:G,7,0),"")</f>
        <v>Haj Removal</v>
      </c>
      <c r="K6" s="153" t="s">
        <v>39108</v>
      </c>
      <c r="L6" s="153" t="str">
        <f>IFERROR(VLOOKUP(D6,DB!A:I,9,0),"")</f>
        <v>Latis</v>
      </c>
    </row>
    <row r="7" spans="1:13" ht="15">
      <c r="A7" s="153"/>
      <c r="B7" s="153" t="str">
        <f>IFERROR(VLOOKUP(D7,DB!A:K,11,0),"")</f>
        <v/>
      </c>
      <c r="C7" s="153"/>
      <c r="D7" s="153"/>
      <c r="E7" s="153"/>
      <c r="F7" s="154"/>
      <c r="G7" s="155">
        <f ca="1">IFERROR(NOW()-F7,"")</f>
        <v>45954.946109606484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45954.946109606484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45954.946109606484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45954.946109606484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45954.946109606484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45954.946109606484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45954.946109606484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45954.946109606484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45954.946109606484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45954.946109606484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45954.946109606484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45954.946109606484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45954.946109606484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45954.946109606484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45954.946109606484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45954.946109606484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45954.946109606484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45954.946109606484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45954.946109606484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45954.946109606484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45954.946109606484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45954.946109606484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45954.946109606484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45954.946109606484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45954.946109606484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45954.946109606484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45954.946109606484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45954.946109606484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45954.946109606484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45954.946109606484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45954.946109606484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45954.946109606484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45954.946109606484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45954.946109606484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45954.946109606484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45954.946109606484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45954.946109606484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45954.946109606484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45954.946109606484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45954.946109606484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45954.946109606484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45954.946109606484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45954.946109606484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45954.946109606484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45954.946109606484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45954.946109606484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45954.946109606484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45954.946109606484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45954.946109606484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45954.946109606484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45954.946109606484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45954.946109606484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45954.946109606484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45954.946109606484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45954.946109606484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45954.946109606484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45954.946109606484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45954.946109606484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45954.946109606484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45954.946109606484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45954.946109606484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45954.946109606484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45954.946109606484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45954.946109606484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45954.946109606484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45954.946109606484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45954.946109606484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45954.946109606484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45954.946109606484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45954.946109606484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45954.946109606484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45954.946109606484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45954.946109606484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45954.946109606484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45954.946109606484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45954.946109606484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45954.946109606484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45954.946109606484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45954.946109606484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45954.946109606484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45954.946109606484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45954.946109606484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45954.946109606484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45954.946109606484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45954.946109606484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45954.946109606484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45954.946109606484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45954.946109606484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45954.946109606484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45954.946109606484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45954.946109606484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45954.946109606484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45954.946109606484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45954.946109606484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45954.946109606484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45954.946109606484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45954.946109606484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45954.946109606484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45954.946109606484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45954.946109606484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45954.946109606484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45954.946109606484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45954.946109606484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45954.946109606484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45954.946109606484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45954.946109606484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45954.946109606484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45954.946109606484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45954.946109606484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45954.946109606484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45954.946109606484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45954.946109606484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45954.946109606484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45954.946109606484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45954.946109606484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45954.946109606484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45954.946109606484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45954.946109606484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45954.946109606484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45954.946109606484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45954.946109606484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45954.946109606484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45954.946109606484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45954.946109606484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45954.946109606484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45954.946109606484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45954.946109606484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45954.946109606484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45954.946109606484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45954.946109606484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45954.946109606484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45954.946109606484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45954.946109606484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45954.946109606484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45954.946109606484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45954.946109606484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45954.946109606484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45954.946109606484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45954.946109606484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45954.946109606484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45954.946109606484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45954.946109606484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45954.946109606484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45954.946109606484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45954.946109606484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45954.946109606484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45954.946109606484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45954.946109606484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45954.946109606484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45954.946109606484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45954.946109606484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45954.946109606484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45954.946109606484</v>
      </c>
      <c r="H159" s="154"/>
      <c r="I159" s="153" t="str">
        <f>IFERROR(VLOOKUP(D159,DB!A:F,6,0),"")</f>
        <v/>
      </c>
      <c r="J159" s="153" t="str">
        <f>IFERROR(VLOOKUP(D159,DB!A:G,7,0),"")</f>
        <v/>
      </c>
      <c r="K159" s="153"/>
      <c r="L159" s="153" t="str">
        <f>IFERROR(VLOOKUP(D159,DB!A:I,9,0),"")</f>
        <v/>
      </c>
    </row>
    <row r="160" spans="1:12" ht="15">
      <c r="A160" s="159"/>
      <c r="B160" s="159" t="str">
        <f>IFERROR(VLOOKUP(D160,DB!A:K,11,0),"")</f>
        <v/>
      </c>
      <c r="C160" s="159"/>
      <c r="D160" s="159"/>
      <c r="E160" s="159"/>
      <c r="F160" s="160"/>
      <c r="G160" s="161">
        <f ca="1">IFERROR(NOW()-F160,"")</f>
        <v>45954.946109606484</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45954.946109606484</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45954.946109606484</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45954.946109606484</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45954.946109606484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45954.946109606484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45954.946109606484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45954.946109606484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45954.946109606484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45954.946109606484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45954.946109606484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45954.946109606484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45954.946109606484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45954.946109606484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45954.946109606484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45954.946109606484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45954.946109606484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45954.946109606484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45954.946109606484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45954.946109606484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45954.946109606484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45954.946109606484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45954.946109606484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45954.946109606484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45954.946109606484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45954.946109606484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45954.946109606484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45954.946109606484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45954.946109606484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45954.946109606484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45954.946109606484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45954.946109606484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45954.946109606484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45954.946109606484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45954.946109606484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45954.946109606484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45954.946109606484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45954.946109606484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45954.946109606484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45954.946109606484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45954.946109606484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45954.946109606484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45954.946109606484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45954.946109606484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45954.946109606484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45954.946109606484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45954.946109606484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45954.946109606484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45954.946109606484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45954.946109606484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45954.946109606484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45954.946109606484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45954.946109606484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45954.946109606484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45954.946109606484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45954.946109606484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45954.946109606484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45954.946109606484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45954.946109606484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45954.946109606484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45954.946109606484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45954.946109606484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45954.946109606484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45954.946109606484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45954.946109606484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45954.946109606484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45954.946109606484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45954.946109606484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45954.946109606484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45954.946109606484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45954.946109606484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45954.946109606484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45954.946109606484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45954.946109606484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45954.946109606484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45954.946109606484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45954.946109606484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45954.946109606484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45954.946109606484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45954.946109606484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45954.946109606484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45954.946109606484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45954.946109606484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45954.946109606484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45954.946109606484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45954.946109606484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45954.946109606484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45954.946109606484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45954.946109606484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45954.946109606484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45954.946109606484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45954.946109606484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45954.946109606484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45954.946109606484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45954.946109606484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45954.946109606484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45954.946109606484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45954.946109606484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45954.946109606484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45954.946109606484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45954.946109606484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45954.946109606484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45954.946109606484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45954.946109606484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45954.946109606484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45954.946109606484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45954.946109606484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45954.946109606484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45954.946109606484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45954.946109606484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45954.946109606484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45954.946109606484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45954.946109606484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45954.946109606484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45954.946109606484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45954.946109606484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45954.946109606484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45954.946109606484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45954.946109606484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45954.946109606484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45954.946109606484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45954.946109606484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45954.946109606484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45954.946109606484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45954.946109606484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45954.946109606484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45954.946109606484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45954.946109606484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45954.946109606484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45954.946109606484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45954.946109606484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45954.946109606484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45954.946109606484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45954.946109606484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45954.946109606484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45954.946109606484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45954.946109606484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45954.946109606484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45954.946109606484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45954.946109606484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45954.946109606484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45954.946109606484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45954.946109606484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45954.946109606484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45954.946109606484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45954.946109606484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45954.946109606484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45954.946109606484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45954.946109606484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45954.946109606484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45954.946109606484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45954.946109606484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45954.946109606484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45954.946109606484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45954.946109606484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45954.946109606484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45954.946109606484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45954.946109606484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45954.946109606484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45954.946109606484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45954.946109606484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45954.946109606484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45954.946109606484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45954.946109606484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45954.946109606484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45954.946109606484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45954.946109606484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45954.946109606484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45954.946109606484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45954.946109606484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45954.946109606484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45954.946109606484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45954.946109606484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45954.946109606484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45954.946109606484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45954.946109606484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45954.946109606484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45954.946109606484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45954.946109606484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45954.946109606484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45954.946109606484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45954.946109606484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45954.946109606484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45954.946109606484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45954.946109606484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45954.946109606484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45954.946109606484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45954.946109606484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45954.946109606484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45954.946109606484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45954.946109606484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45954.946109606484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45954.946109606484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45954.946109606484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45954.946109606484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45954.946109606484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45954.946109606484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45954.946109606484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45954.946109606484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45954.946109606484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45954.946109606484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45954.946109606484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45954.946109606484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45954.946109606484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45954.946109606484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45954.946109606484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45954.946109606484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45954.946109606484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45954.946109606484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45954.946109606484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45954.946109606484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45954.946109606484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45954.946109606484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45954.946109606484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45954.946109606484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45954.946109606484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45954.946109606484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45954.946109606484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45954.946109606484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45954.946109606484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45954.946109606484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45954.946109606484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45954.946109606484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45954.946109606484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45954.946109606484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45954.946109606484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45954.946109606484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45954.946109606484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45954.946109606484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45954.946109606484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45954.946109606484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45954.946109606484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45954.946109606484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45954.946109606484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45954.946109606484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45954.946109606484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45954.946109606484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45954.946109606484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45954.946109606484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45954.946109606484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45954.946109606484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45954.946109606484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45954.946109606484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45954.946109606484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45954.946109606484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45954.946109606484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45954.946109606484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45954.946109606484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45954.946109606484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45954.946109606484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45954.946109606484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45954.946109606484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45954.946109606484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45954.946109606484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45954.946109606484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45954.946109606484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45954.946109606484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45954.946109606484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45954.946109606484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45954.946109606484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45954.946109606484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45954.946109606484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45954.946109606484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45954.946109606484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45954.946109606484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45954.946109606484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45954.946109606484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45954.946109606484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45954.946109606484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45954.946109606484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45954.946109606484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45954.946109606484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45954.946109606484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45954.946109606484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45954.946109606484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45954.946109606484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45954.946109606484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45954.946109606484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45954.946109606484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45954.946109606484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45954.946109606484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45954.946109606484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45954.946109606484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45954.946109606484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45954.946109606484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45954.946109606484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45954.946109606484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45954.946109606484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45954.946109606484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45954.946109606484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45954.946109606484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45954.946109606484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45954.946109606484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45954.946109606484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45954.946109606484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45954.946109606484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45954.946109606484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45954.946109606484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45954.946109606484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45954.946109606484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45954.946109606484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45954.946109606484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45954.946109606484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45954.946109606484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45954.946109606484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45954.946109606484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45954.946109606484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45954.946109606484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45954.946109606484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45954.946109606484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45954.946109606484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45954.946109606484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45954.946109606484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45954.946109606484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45954.946109606484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45954.946109606484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45954.946109606484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45954.946109606484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45954.946109606484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45954.946109606484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45954.946109606484</v>
      </c>
      <c r="H480" s="160"/>
      <c r="I480" s="159" t="str">
        <f>IFERROR(VLOOKUP(D480,DB!A:F,6,0),"")</f>
        <v/>
      </c>
      <c r="J480" s="159" t="str">
        <f>IFERROR(VLOOKUP(D480,DB!A:G,7,0),"")</f>
        <v/>
      </c>
      <c r="K480" s="159"/>
      <c r="L480" s="159" t="str">
        <f>IFERROR(VLOOKUP(D480,DB!A:I,9,0),"")</f>
        <v/>
      </c>
    </row>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90" ht="15"/>
    <row r="591" ht="15"/>
    <row r="593" ht="15"/>
    <row r="594" ht="15"/>
    <row r="595" ht="15"/>
    <row r="596" ht="15"/>
    <row r="598" ht="15"/>
    <row r="599" ht="15"/>
    <row r="606" ht="15"/>
    <row r="607" ht="15"/>
    <row r="608" ht="15"/>
    <row r="609" ht="15"/>
    <row r="610" ht="15"/>
    <row r="611" ht="15"/>
    <row r="614" ht="15"/>
    <row r="615" ht="15"/>
    <row r="616" ht="15"/>
    <row r="617" ht="15"/>
    <row r="618" ht="15"/>
    <row r="619" ht="15"/>
    <row r="620" ht="15"/>
    <row r="621" ht="15"/>
    <row r="622" ht="15"/>
    <row r="623" ht="15"/>
    <row r="624" ht="15"/>
    <row r="625"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1" ht="15"/>
    <row r="682" ht="15"/>
    <row r="719" ht="15"/>
    <row r="720" ht="15"/>
    <row r="721" ht="15"/>
    <row r="722" ht="15"/>
    <row r="723" ht="15"/>
    <row r="724" ht="15"/>
    <row r="725" ht="15"/>
    <row r="726" ht="15"/>
    <row r="727" ht="15"/>
    <row r="728"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9" ht="15"/>
    <row r="810" ht="15"/>
    <row r="811" ht="15"/>
    <row r="813" ht="15"/>
    <row r="814"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7" ht="15"/>
    <row r="848" ht="15"/>
    <row r="1018" ht="15"/>
    <row r="1019" ht="15"/>
    <row r="1020" ht="15"/>
    <row r="1021" ht="15"/>
    <row r="1022" ht="15"/>
    <row r="1023" ht="15"/>
    <row r="1029" ht="15"/>
    <row r="1030" ht="15"/>
    <row r="1031" ht="15"/>
    <row r="1032"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6" ht="15"/>
    <row r="1087" ht="15"/>
    <row r="1093" ht="15"/>
    <row r="1094" ht="15"/>
    <row r="1096" ht="15"/>
    <row r="1097" ht="15"/>
    <row r="1098" ht="15"/>
    <row r="1099" ht="15"/>
    <row r="1100" ht="15"/>
    <row r="1101" ht="15"/>
    <row r="1102" ht="15"/>
    <row r="1104" ht="15"/>
    <row r="1105" ht="15"/>
    <row r="1106"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5" ht="15"/>
    <row r="1176" ht="15"/>
    <row r="1177" ht="15"/>
    <row r="1178" ht="15"/>
    <row r="1179" ht="15"/>
    <row r="1180" ht="15"/>
    <row r="1181" ht="15"/>
    <row r="1182" ht="15"/>
    <row r="1183" ht="15"/>
    <row r="1184" ht="15"/>
    <row r="1185" ht="15"/>
    <row r="1186" ht="15"/>
    <row r="1187" ht="15"/>
    <row r="1188" ht="15"/>
    <row r="1190" ht="15"/>
    <row r="1191" ht="15"/>
    <row r="1192" ht="15"/>
    <row r="1193" ht="15"/>
    <row r="1194" ht="15"/>
    <row r="1195" ht="15"/>
    <row r="1196" ht="15"/>
    <row r="1197" ht="15"/>
    <row r="1198" ht="15"/>
    <row r="1199" ht="15"/>
    <row r="1200" ht="15"/>
    <row r="1201" ht="15"/>
    <row r="1204" ht="15"/>
    <row r="1205" ht="15"/>
    <row r="1206" ht="15"/>
    <row r="1207" ht="15"/>
    <row r="1208" ht="15"/>
    <row r="1209" ht="15"/>
    <row r="1210" ht="15"/>
    <row r="1212" ht="15"/>
    <row r="1213" ht="15"/>
    <row r="1214" ht="15"/>
    <row r="1215" ht="15"/>
    <row r="1216" ht="15"/>
    <row r="1217" ht="15"/>
    <row r="1218" ht="15"/>
    <row r="1219" ht="15"/>
    <row r="1220" ht="15"/>
    <row r="1221" ht="15"/>
    <row r="1222" ht="15"/>
    <row r="1224" ht="15"/>
    <row r="1225" ht="15"/>
    <row r="1226" ht="15"/>
    <row r="1227" ht="15"/>
    <row r="1228" ht="15"/>
    <row r="1229" ht="15"/>
    <row r="1230" ht="15"/>
    <row r="1231" ht="15"/>
    <row r="1232" ht="15"/>
    <row r="1233" ht="15"/>
    <row r="1241" ht="15"/>
    <row r="1242" ht="15"/>
    <row r="1245" ht="15"/>
    <row r="1246" ht="15"/>
    <row r="1247" ht="15"/>
    <row r="1248" ht="15"/>
    <row r="1249" ht="15"/>
    <row r="1250" ht="15"/>
    <row r="1251" ht="15"/>
    <row r="1252" ht="15"/>
    <row r="1255" ht="15"/>
    <row r="1256" ht="15"/>
    <row r="1257" ht="15"/>
    <row r="1258" ht="15"/>
    <row r="1259" ht="15"/>
    <row r="1260" ht="15"/>
    <row r="1261" ht="15"/>
    <row r="1262" ht="15"/>
    <row r="1263" ht="15"/>
    <row r="1264" ht="15"/>
    <row r="1265" ht="15"/>
    <row r="1266" ht="15"/>
    <row r="1268" ht="15"/>
    <row r="1269" ht="15"/>
    <row r="1270" ht="15"/>
    <row r="1273" ht="15"/>
    <row r="1275" ht="15"/>
    <row r="1277" ht="15"/>
    <row r="1280" ht="15"/>
    <row r="1281" ht="15"/>
    <row r="1282" ht="15"/>
    <row r="1284" ht="15"/>
    <row r="1286" ht="15"/>
    <row r="1287" ht="15"/>
    <row r="1288" ht="15"/>
    <row r="1289" ht="15"/>
    <row r="1290" ht="15"/>
    <row r="1292" ht="15"/>
    <row r="1293" ht="15"/>
    <row r="1294" ht="15"/>
    <row r="1295" ht="15"/>
    <row r="1297" ht="15"/>
    <row r="1299" ht="15"/>
    <row r="1300" ht="15"/>
    <row r="1302" ht="15"/>
    <row r="1303" ht="15"/>
    <row r="1304" ht="15"/>
    <row r="1305" ht="15"/>
    <row r="1307" ht="15"/>
    <row r="1309" ht="15"/>
    <row r="1310" ht="15"/>
    <row r="1311" ht="15"/>
    <row r="1312"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8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45954.946109606484</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45954.946109606484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45954.946109606484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45954.946109606484</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45954.946109606484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45954.946109606484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45954.946109606484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45954.946109606484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45954.946109606484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45954.946109606484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45954.946109606484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45954.946109606484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45954.946109606484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45954.946109606484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45954.946109606484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45954.946109606484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45954.946109606484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45954.946109606484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45954.946109606484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45954.946109606484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45954.946109606484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45954.946109606484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45954.946109606484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45954.946109606484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45954.946109606484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45954.946109606484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45954.946109606484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45954.946109606484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45954.946109606484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45954.946109606484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45954.946109606484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45954.946109606484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45954.946109606484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45954.946109606484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45954.946109606484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45954.946109606484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45954.946109606484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45954.946109606484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45954.946109606484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45954.946109606484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45954.946109606484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45954.946109606484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45954.946109606484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45954.946109606484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45954.946109606484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45954.946109606484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45954.946109606484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45954.946109606484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45954.946109606484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45954.946109606484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45954.946109606484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45954.946109606484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45954.946109606484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45954.946109606484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45954.946109606484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45954.946109606484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45954.946109606484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45954.946109606484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45954.946109606484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45954.946109606484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45954.946109606484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45954.946109606484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45954.946109606484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45954.946109606484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45954.946109606484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45954.946109606484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45954.946109606484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45954.946109606484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45954.946109606484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45954.946109606484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45954.946109606484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45954.946109606484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45954.946109606484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45954.946109606484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45954.946109606484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45954.946109606484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45954.946109606484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45954.946109606484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45954.946109606484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45954.946109606484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45954.946109606484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45954.946109606484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45954.946109606484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45954.946109606484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45954.946109606484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45954.946109606484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45954.946109606484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45954.946109606484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45954.946109606484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45954.946109606484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45954.946109606484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45954.946109606484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45954.946109606484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45954.946109606484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45954.946109606484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45954.946109606484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45954.946109606484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45954.946109606484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45954.946109606484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45954.946109606484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45954.946109606484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45954.946109606484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45954.946109606484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45954.946109606484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45954.946109606484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45954.946109606484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45954.946109606484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45954.946109606484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45954.946109606484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45954.946109606484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45954.946109606484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45954.946109606484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45954.946109606484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45954.946109606484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45954.946109606484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45954.946109606484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45954.946109606484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45954.946109606484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45954.946109606484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45954.946109606484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45954.946109606484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45954.946109606484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45954.946109606484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45954.946109606484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45954.946109606484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45954.946109606484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45954.946109606484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45954.946109606484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45954.946109606484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45954.946109606484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45954.946109606484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45954.946109606484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45954.946109606484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45954.946109606484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45954.946109606484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45954.946109606484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45954.946109606484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45954.946109606484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45954.946109606484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45954.946109606484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45954.946109606484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45954.946109606484</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2025-10-24T19:44:24Z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